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AF6876CA-E798-4897-BEAB-7927C157B7FD}" xr6:coauthVersionLast="36" xr6:coauthVersionMax="36" xr10:uidLastSave="{00000000-0000-0000-0000-000000000000}"/>
  <bookViews>
    <workbookView xWindow="0" yWindow="588" windowWidth="15480" windowHeight="9000" xr2:uid="{00000000-000D-0000-FFFF-FFFF00000000}"/>
  </bookViews>
  <sheets>
    <sheet name=" 2023-2024 Floresta" sheetId="4" r:id="rId1"/>
    <sheet name="Terms" sheetId="11" r:id="rId2"/>
  </sheets>
  <definedNames>
    <definedName name="_xlnm.Print_Area" localSheetId="0">' 2023-2024 Floresta'!$A$1:$M$143</definedName>
    <definedName name="_xlnm.Print_Area" localSheetId="1">Terms!$A$2:$J$26</definedName>
  </definedNames>
  <calcPr calcId="191029"/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2" i="4"/>
  <c r="I143" i="4" l="1"/>
  <c r="H13" i="4" l="1"/>
  <c r="J13" i="4" s="1"/>
  <c r="K13" i="4" s="1"/>
  <c r="H14" i="4"/>
  <c r="J14" i="4" s="1"/>
  <c r="K14" i="4" s="1"/>
  <c r="H15" i="4"/>
  <c r="J15" i="4" s="1"/>
  <c r="K15" i="4" s="1"/>
  <c r="H16" i="4"/>
  <c r="J16" i="4" s="1"/>
  <c r="K16" i="4" s="1"/>
  <c r="H17" i="4"/>
  <c r="J17" i="4" s="1"/>
  <c r="K17" i="4" s="1"/>
  <c r="H18" i="4"/>
  <c r="J18" i="4" s="1"/>
  <c r="K18" i="4" s="1"/>
  <c r="H19" i="4"/>
  <c r="J19" i="4" s="1"/>
  <c r="K19" i="4" s="1"/>
  <c r="H20" i="4"/>
  <c r="J20" i="4" s="1"/>
  <c r="K20" i="4" s="1"/>
  <c r="H21" i="4"/>
  <c r="J21" i="4" s="1"/>
  <c r="K21" i="4" s="1"/>
  <c r="H22" i="4"/>
  <c r="J22" i="4" s="1"/>
  <c r="K22" i="4" s="1"/>
  <c r="H23" i="4"/>
  <c r="J23" i="4" s="1"/>
  <c r="K23" i="4" s="1"/>
  <c r="H24" i="4"/>
  <c r="J24" i="4" s="1"/>
  <c r="K24" i="4" s="1"/>
  <c r="H25" i="4"/>
  <c r="J25" i="4" s="1"/>
  <c r="K25" i="4" s="1"/>
  <c r="H26" i="4"/>
  <c r="J26" i="4" s="1"/>
  <c r="K26" i="4" s="1"/>
  <c r="H27" i="4"/>
  <c r="J27" i="4" s="1"/>
  <c r="K27" i="4" s="1"/>
  <c r="H28" i="4"/>
  <c r="J28" i="4" s="1"/>
  <c r="K28" i="4" s="1"/>
  <c r="H29" i="4"/>
  <c r="J29" i="4" s="1"/>
  <c r="K29" i="4" s="1"/>
  <c r="H30" i="4"/>
  <c r="J30" i="4" s="1"/>
  <c r="K30" i="4" s="1"/>
  <c r="H31" i="4"/>
  <c r="J31" i="4" s="1"/>
  <c r="K31" i="4" s="1"/>
  <c r="H32" i="4"/>
  <c r="J32" i="4" s="1"/>
  <c r="K32" i="4" s="1"/>
  <c r="H33" i="4"/>
  <c r="J33" i="4" s="1"/>
  <c r="K33" i="4" s="1"/>
  <c r="H34" i="4"/>
  <c r="J34" i="4" s="1"/>
  <c r="K34" i="4" s="1"/>
  <c r="H35" i="4"/>
  <c r="J35" i="4" s="1"/>
  <c r="K35" i="4" s="1"/>
  <c r="H36" i="4"/>
  <c r="J36" i="4" s="1"/>
  <c r="K36" i="4" s="1"/>
  <c r="H37" i="4"/>
  <c r="J37" i="4" s="1"/>
  <c r="K37" i="4" s="1"/>
  <c r="H38" i="4"/>
  <c r="J38" i="4" s="1"/>
  <c r="K38" i="4" s="1"/>
  <c r="H39" i="4"/>
  <c r="J39" i="4" s="1"/>
  <c r="K39" i="4" s="1"/>
  <c r="H40" i="4"/>
  <c r="J40" i="4" s="1"/>
  <c r="K40" i="4" s="1"/>
  <c r="H41" i="4"/>
  <c r="J41" i="4" s="1"/>
  <c r="K41" i="4" s="1"/>
  <c r="H42" i="4"/>
  <c r="J42" i="4" s="1"/>
  <c r="K42" i="4" s="1"/>
  <c r="H43" i="4"/>
  <c r="J43" i="4" s="1"/>
  <c r="K43" i="4" s="1"/>
  <c r="H44" i="4"/>
  <c r="J44" i="4" s="1"/>
  <c r="K44" i="4" s="1"/>
  <c r="H45" i="4"/>
  <c r="J45" i="4" s="1"/>
  <c r="K45" i="4" s="1"/>
  <c r="H46" i="4"/>
  <c r="J46" i="4" s="1"/>
  <c r="K46" i="4" s="1"/>
  <c r="H47" i="4"/>
  <c r="J47" i="4" s="1"/>
  <c r="K47" i="4" s="1"/>
  <c r="H48" i="4"/>
  <c r="J48" i="4" s="1"/>
  <c r="K48" i="4" s="1"/>
  <c r="H49" i="4"/>
  <c r="J49" i="4" s="1"/>
  <c r="K49" i="4" s="1"/>
  <c r="H50" i="4"/>
  <c r="J50" i="4" s="1"/>
  <c r="K50" i="4" s="1"/>
  <c r="H51" i="4"/>
  <c r="J51" i="4" s="1"/>
  <c r="K51" i="4" s="1"/>
  <c r="H52" i="4"/>
  <c r="J52" i="4" s="1"/>
  <c r="K52" i="4" s="1"/>
  <c r="H53" i="4"/>
  <c r="J53" i="4" s="1"/>
  <c r="K53" i="4" s="1"/>
  <c r="H54" i="4"/>
  <c r="J54" i="4" s="1"/>
  <c r="K54" i="4" s="1"/>
  <c r="H55" i="4"/>
  <c r="J55" i="4" s="1"/>
  <c r="K55" i="4" s="1"/>
  <c r="H56" i="4"/>
  <c r="J56" i="4" s="1"/>
  <c r="K56" i="4" s="1"/>
  <c r="H57" i="4"/>
  <c r="J57" i="4" s="1"/>
  <c r="K57" i="4" s="1"/>
  <c r="H58" i="4"/>
  <c r="J58" i="4" s="1"/>
  <c r="K58" i="4" s="1"/>
  <c r="H59" i="4"/>
  <c r="J59" i="4" s="1"/>
  <c r="K59" i="4" s="1"/>
  <c r="H60" i="4"/>
  <c r="J60" i="4" s="1"/>
  <c r="K60" i="4" s="1"/>
  <c r="H61" i="4"/>
  <c r="J61" i="4" s="1"/>
  <c r="K61" i="4" s="1"/>
  <c r="H62" i="4"/>
  <c r="J62" i="4" s="1"/>
  <c r="K62" i="4" s="1"/>
  <c r="H63" i="4"/>
  <c r="J63" i="4" s="1"/>
  <c r="K63" i="4" s="1"/>
  <c r="H64" i="4"/>
  <c r="J64" i="4" s="1"/>
  <c r="K64" i="4" s="1"/>
  <c r="H65" i="4"/>
  <c r="J65" i="4" s="1"/>
  <c r="K65" i="4" s="1"/>
  <c r="H66" i="4"/>
  <c r="J66" i="4" s="1"/>
  <c r="K66" i="4" s="1"/>
  <c r="H67" i="4"/>
  <c r="J67" i="4" s="1"/>
  <c r="K67" i="4" s="1"/>
  <c r="H68" i="4"/>
  <c r="J68" i="4" s="1"/>
  <c r="K68" i="4" s="1"/>
  <c r="H69" i="4"/>
  <c r="J69" i="4" s="1"/>
  <c r="K69" i="4" s="1"/>
  <c r="H70" i="4"/>
  <c r="J70" i="4" s="1"/>
  <c r="K70" i="4" s="1"/>
  <c r="H71" i="4"/>
  <c r="J71" i="4" s="1"/>
  <c r="K71" i="4" s="1"/>
  <c r="H72" i="4"/>
  <c r="J72" i="4" s="1"/>
  <c r="K72" i="4" s="1"/>
  <c r="H73" i="4"/>
  <c r="J73" i="4" s="1"/>
  <c r="K73" i="4" s="1"/>
  <c r="H74" i="4"/>
  <c r="J74" i="4" s="1"/>
  <c r="K74" i="4" s="1"/>
  <c r="H75" i="4"/>
  <c r="J75" i="4" s="1"/>
  <c r="K75" i="4" s="1"/>
  <c r="H76" i="4"/>
  <c r="J76" i="4" s="1"/>
  <c r="K76" i="4" s="1"/>
  <c r="H77" i="4"/>
  <c r="J77" i="4" s="1"/>
  <c r="K77" i="4" s="1"/>
  <c r="H78" i="4"/>
  <c r="J78" i="4" s="1"/>
  <c r="K78" i="4" s="1"/>
  <c r="H79" i="4"/>
  <c r="J79" i="4" s="1"/>
  <c r="K79" i="4" s="1"/>
  <c r="H80" i="4"/>
  <c r="J80" i="4" s="1"/>
  <c r="K80" i="4" s="1"/>
  <c r="H81" i="4"/>
  <c r="J81" i="4" s="1"/>
  <c r="K81" i="4" s="1"/>
  <c r="H82" i="4"/>
  <c r="J82" i="4" s="1"/>
  <c r="K82" i="4" s="1"/>
  <c r="H83" i="4"/>
  <c r="J83" i="4" s="1"/>
  <c r="K83" i="4" s="1"/>
  <c r="H84" i="4"/>
  <c r="J84" i="4" s="1"/>
  <c r="K84" i="4" s="1"/>
  <c r="H85" i="4"/>
  <c r="J85" i="4" s="1"/>
  <c r="K85" i="4" s="1"/>
  <c r="H86" i="4"/>
  <c r="J86" i="4" s="1"/>
  <c r="K86" i="4" s="1"/>
  <c r="H87" i="4"/>
  <c r="J87" i="4" s="1"/>
  <c r="K87" i="4" s="1"/>
  <c r="H88" i="4"/>
  <c r="J88" i="4" s="1"/>
  <c r="K88" i="4" s="1"/>
  <c r="H89" i="4"/>
  <c r="J89" i="4" s="1"/>
  <c r="K89" i="4" s="1"/>
  <c r="H90" i="4"/>
  <c r="J90" i="4" s="1"/>
  <c r="K90" i="4" s="1"/>
  <c r="H91" i="4"/>
  <c r="J91" i="4" s="1"/>
  <c r="K91" i="4" s="1"/>
  <c r="H92" i="4"/>
  <c r="J92" i="4" s="1"/>
  <c r="K92" i="4" s="1"/>
  <c r="H93" i="4"/>
  <c r="J93" i="4" s="1"/>
  <c r="K93" i="4" s="1"/>
  <c r="H94" i="4"/>
  <c r="J94" i="4" s="1"/>
  <c r="K94" i="4" s="1"/>
  <c r="H95" i="4"/>
  <c r="J95" i="4" s="1"/>
  <c r="K95" i="4" s="1"/>
  <c r="H96" i="4"/>
  <c r="J96" i="4" s="1"/>
  <c r="K96" i="4" s="1"/>
  <c r="H97" i="4"/>
  <c r="J97" i="4" s="1"/>
  <c r="K97" i="4" s="1"/>
  <c r="H98" i="4"/>
  <c r="J98" i="4" s="1"/>
  <c r="K98" i="4" s="1"/>
  <c r="H99" i="4"/>
  <c r="J99" i="4" s="1"/>
  <c r="K99" i="4" s="1"/>
  <c r="H100" i="4"/>
  <c r="J100" i="4" s="1"/>
  <c r="K100" i="4" s="1"/>
  <c r="H101" i="4"/>
  <c r="J101" i="4" s="1"/>
  <c r="K101" i="4" s="1"/>
  <c r="H102" i="4"/>
  <c r="J102" i="4" s="1"/>
  <c r="K102" i="4" s="1"/>
  <c r="H103" i="4"/>
  <c r="J103" i="4" s="1"/>
  <c r="K103" i="4" s="1"/>
  <c r="H104" i="4"/>
  <c r="J104" i="4" s="1"/>
  <c r="K104" i="4" s="1"/>
  <c r="H105" i="4"/>
  <c r="J105" i="4" s="1"/>
  <c r="K105" i="4" s="1"/>
  <c r="H106" i="4"/>
  <c r="J106" i="4" s="1"/>
  <c r="K106" i="4" s="1"/>
  <c r="H107" i="4"/>
  <c r="J107" i="4" s="1"/>
  <c r="K107" i="4" s="1"/>
  <c r="H108" i="4"/>
  <c r="J108" i="4" s="1"/>
  <c r="K108" i="4" s="1"/>
  <c r="H109" i="4"/>
  <c r="J109" i="4" s="1"/>
  <c r="K109" i="4" s="1"/>
  <c r="H110" i="4"/>
  <c r="J110" i="4" s="1"/>
  <c r="K110" i="4" s="1"/>
  <c r="H111" i="4"/>
  <c r="J111" i="4" s="1"/>
  <c r="K111" i="4" s="1"/>
  <c r="H112" i="4"/>
  <c r="J112" i="4" s="1"/>
  <c r="K112" i="4" s="1"/>
  <c r="H113" i="4"/>
  <c r="J113" i="4" s="1"/>
  <c r="K113" i="4" s="1"/>
  <c r="H114" i="4"/>
  <c r="J114" i="4" s="1"/>
  <c r="K114" i="4" s="1"/>
  <c r="H115" i="4"/>
  <c r="J115" i="4" s="1"/>
  <c r="K115" i="4" s="1"/>
  <c r="H116" i="4"/>
  <c r="J116" i="4" s="1"/>
  <c r="K116" i="4" s="1"/>
  <c r="H117" i="4"/>
  <c r="J117" i="4" s="1"/>
  <c r="K117" i="4" s="1"/>
  <c r="H118" i="4"/>
  <c r="J118" i="4" s="1"/>
  <c r="K118" i="4" s="1"/>
  <c r="H119" i="4"/>
  <c r="J119" i="4" s="1"/>
  <c r="K119" i="4" s="1"/>
  <c r="H120" i="4"/>
  <c r="J120" i="4" s="1"/>
  <c r="K120" i="4" s="1"/>
  <c r="H121" i="4"/>
  <c r="J121" i="4" s="1"/>
  <c r="K121" i="4" s="1"/>
  <c r="H122" i="4"/>
  <c r="J122" i="4" s="1"/>
  <c r="K122" i="4" s="1"/>
  <c r="H123" i="4"/>
  <c r="J123" i="4" s="1"/>
  <c r="K123" i="4" s="1"/>
  <c r="H124" i="4"/>
  <c r="J124" i="4" s="1"/>
  <c r="K124" i="4" s="1"/>
  <c r="H125" i="4"/>
  <c r="J125" i="4" s="1"/>
  <c r="K125" i="4" s="1"/>
  <c r="H126" i="4"/>
  <c r="J126" i="4" s="1"/>
  <c r="K126" i="4" s="1"/>
  <c r="H127" i="4"/>
  <c r="J127" i="4" s="1"/>
  <c r="K127" i="4" s="1"/>
  <c r="H128" i="4"/>
  <c r="J128" i="4" s="1"/>
  <c r="K128" i="4" s="1"/>
  <c r="H129" i="4"/>
  <c r="J129" i="4" s="1"/>
  <c r="K129" i="4" s="1"/>
  <c r="H130" i="4"/>
  <c r="J130" i="4" s="1"/>
  <c r="K130" i="4" s="1"/>
  <c r="H131" i="4"/>
  <c r="J131" i="4" s="1"/>
  <c r="K131" i="4" s="1"/>
  <c r="H132" i="4"/>
  <c r="J132" i="4" s="1"/>
  <c r="K132" i="4" s="1"/>
  <c r="H133" i="4"/>
  <c r="J133" i="4" s="1"/>
  <c r="K133" i="4" s="1"/>
  <c r="H134" i="4"/>
  <c r="J134" i="4" s="1"/>
  <c r="K134" i="4" s="1"/>
  <c r="H135" i="4"/>
  <c r="J135" i="4" s="1"/>
  <c r="K135" i="4" s="1"/>
  <c r="H136" i="4"/>
  <c r="J136" i="4" s="1"/>
  <c r="K136" i="4" s="1"/>
  <c r="H137" i="4"/>
  <c r="J137" i="4" s="1"/>
  <c r="K137" i="4" s="1"/>
  <c r="H138" i="4"/>
  <c r="J138" i="4" s="1"/>
  <c r="K138" i="4" s="1"/>
  <c r="H139" i="4"/>
  <c r="J139" i="4" s="1"/>
  <c r="K139" i="4" s="1"/>
  <c r="H140" i="4"/>
  <c r="J140" i="4" s="1"/>
  <c r="K140" i="4" s="1"/>
  <c r="H141" i="4"/>
  <c r="J141" i="4" s="1"/>
  <c r="K141" i="4" s="1"/>
  <c r="H142" i="4"/>
  <c r="J142" i="4" s="1"/>
  <c r="K142" i="4" s="1"/>
  <c r="H12" i="4"/>
  <c r="J12" i="4" s="1"/>
  <c r="J143" i="4" l="1"/>
  <c r="K12" i="4"/>
  <c r="K143" i="4" s="1"/>
</calcChain>
</file>

<file path=xl/sharedStrings.xml><?xml version="1.0" encoding="utf-8"?>
<sst xmlns="http://schemas.openxmlformats.org/spreadsheetml/2006/main" count="436" uniqueCount="198">
  <si>
    <t>Total</t>
  </si>
  <si>
    <t>Open Variety</t>
  </si>
  <si>
    <t>Total SFZ</t>
  </si>
  <si>
    <r>
      <t xml:space="preserve"> Brideur /</t>
    </r>
    <r>
      <rPr>
        <b/>
        <i/>
        <sz val="12"/>
        <color theme="1"/>
        <rFont val="Calibri"/>
        <family val="2"/>
        <scheme val="minor"/>
      </rPr>
      <t xml:space="preserve"> Breeder</t>
    </r>
  </si>
  <si>
    <r>
      <t xml:space="preserve">Unités par boîte / </t>
    </r>
    <r>
      <rPr>
        <b/>
        <i/>
        <sz val="10"/>
        <color theme="1"/>
        <rFont val="Calibri"/>
        <family val="2"/>
        <scheme val="minor"/>
      </rPr>
      <t>Units in a Box</t>
    </r>
  </si>
  <si>
    <r>
      <t xml:space="preserve">Quantité / </t>
    </r>
    <r>
      <rPr>
        <b/>
        <i/>
        <sz val="11"/>
        <color theme="1"/>
        <rFont val="Calibri"/>
        <family val="2"/>
        <scheme val="minor"/>
      </rPr>
      <t>Quantity</t>
    </r>
  </si>
  <si>
    <r>
      <t xml:space="preserve">Variété / </t>
    </r>
    <r>
      <rPr>
        <b/>
        <i/>
        <sz val="16"/>
        <color theme="1"/>
        <rFont val="Calibri"/>
        <family val="2"/>
        <scheme val="minor"/>
      </rPr>
      <t xml:space="preserve">Variety </t>
    </r>
  </si>
  <si>
    <r>
      <t>Code Variété /</t>
    </r>
    <r>
      <rPr>
        <b/>
        <i/>
        <sz val="11"/>
        <color theme="1"/>
        <rFont val="Calibri"/>
        <family val="2"/>
        <scheme val="minor"/>
      </rPr>
      <t xml:space="preserve"> Variety Code</t>
    </r>
  </si>
  <si>
    <r>
      <t>Nom /</t>
    </r>
    <r>
      <rPr>
        <b/>
        <i/>
        <sz val="14"/>
        <color theme="1"/>
        <rFont val="Calibri"/>
        <family val="2"/>
        <scheme val="minor"/>
      </rPr>
      <t xml:space="preserve"> Name</t>
    </r>
  </si>
  <si>
    <t>Date de livraison / Delivery date:</t>
  </si>
  <si>
    <r>
      <t xml:space="preserve">Avec Escompte / With </t>
    </r>
    <r>
      <rPr>
        <b/>
        <i/>
        <sz val="11"/>
        <color theme="1"/>
        <rFont val="Calibri"/>
        <family val="2"/>
        <scheme val="minor"/>
      </rPr>
      <t>rebate</t>
    </r>
  </si>
  <si>
    <t>info@zyromski.com</t>
  </si>
  <si>
    <t>Frais de transport CAD / Freight fee CAD</t>
  </si>
  <si>
    <t xml:space="preserve">Frais de transport  / Freight fee </t>
  </si>
  <si>
    <t>Total:</t>
  </si>
  <si>
    <r>
      <t xml:space="preserve">Total SFZ incluant frais de transport et royauté / </t>
    </r>
    <r>
      <rPr>
        <b/>
        <i/>
        <sz val="11"/>
        <color theme="1"/>
        <rFont val="Calibri"/>
        <family val="2"/>
        <scheme val="minor"/>
      </rPr>
      <t>including freight fee and royalties</t>
    </r>
  </si>
  <si>
    <t>Zyromski Distribution est un distributeur autorisé pour tous les produits de Danzinger/  Zyromski Distribution is an authorized sales broker for Danzinger</t>
  </si>
  <si>
    <t>danzigeronline.com</t>
  </si>
  <si>
    <t>tel: 819-275-5156 / Fax.:819-275-7976</t>
  </si>
  <si>
    <r>
      <rPr>
        <sz val="10"/>
        <color rgb="FF000000"/>
        <rFont val="Arial Unicode MS"/>
        <family val="2"/>
      </rPr>
      <t>Les commandes seront fournies depuis le Guatemala/Kenya</t>
    </r>
    <r>
      <rPr>
        <sz val="10"/>
        <color rgb="FF000000"/>
        <rFont val="Calibri"/>
        <family val="2"/>
        <scheme val="minor"/>
      </rPr>
      <t>. / Orders will be supplied from Guatemala/Kenya.</t>
    </r>
  </si>
  <si>
    <t>Canada destinations:</t>
  </si>
  <si>
    <t>Les commandes Autostix seront facturées des frais Autostix par urc : 0,04 $ CAD/urc Autostix1 ou 0,034 $ CAD/urc Autostix2 (total 0,05 cellule).</t>
  </si>
  <si>
    <t>Fourniture d'urc par multiples de 100 par variété.</t>
  </si>
  <si>
    <t>Autostix orders will be charged an Autostix fee per urc: CAD$ 0.04/Autostix1 urc or CAD$ 0.034/Autostix2 urc (total 0.05 cell).</t>
  </si>
  <si>
    <t>Minimum per order - 2000 urc. Order under 2000 will be charged an additional fee of CAD$ 41.</t>
  </si>
  <si>
    <t>Supply of urc in multiples of 100 per variety.</t>
  </si>
  <si>
    <t>Responsabilité : La responsabilité de Danziger est limitée à la valeur FOB uniquement.</t>
  </si>
  <si>
    <t>Les conditions générales sont disponibles sur le lien suivant :</t>
  </si>
  <si>
    <t>https://danzigeronline.com/terms-and-conditions/</t>
  </si>
  <si>
    <t>Liability: Danziger's liability is limited to the FOB value only.</t>
  </si>
  <si>
    <t>We reserve the right to add an energy surcharge in case of major increase in gas/freight costs.</t>
  </si>
  <si>
    <t>General terms and conditions can be found in the following link:</t>
  </si>
  <si>
    <t>B. Les commandes seront livrées porte à porte. Frais DTD - 0,04 $ CAD/urc ou 0,05 $ CAD/AS1urc, 0,04 $ CAD/AS2urc</t>
  </si>
  <si>
    <t>B. Orders will be supplied door to door. DTD fee - CAD$ 0.04/urc or CAD$ 0.05/AS1urc, CAD$ 0.04/AS2urc</t>
  </si>
  <si>
    <t>Minimum per shipment from Kenya 12000 urc. Shipment under 12000 urc will be charged and additional freight fee of CAD 142$.</t>
  </si>
  <si>
    <t>Minimum par commande: 2000 urc. Les commandes de moins de 2000 entraîneront des frais supplémentaires de 41 $ CAD.</t>
  </si>
  <si>
    <t>Minimum par envoi du Kenya: 12000 urc. Les envois inférieurs à 12 000 urc seront facturés et des frais de transport supplémentaires de 142 $ CAD.</t>
  </si>
  <si>
    <t>Nous nous réservons le droit d'ajouter un supplément en cas d'augmentation importante des coûts de carburant/de fret.</t>
  </si>
  <si>
    <t>Termes/ Terms:</t>
  </si>
  <si>
    <t>Aglaonema</t>
  </si>
  <si>
    <t>Queen</t>
  </si>
  <si>
    <t>Red Valentine</t>
  </si>
  <si>
    <t>Red Vein</t>
  </si>
  <si>
    <t>Silver Queen</t>
  </si>
  <si>
    <t>Snow White</t>
  </si>
  <si>
    <t>Aphelandra</t>
  </si>
  <si>
    <t>squarrosa Blanca Nieves</t>
  </si>
  <si>
    <t>squarrosa Dania</t>
  </si>
  <si>
    <t>Aptenia</t>
  </si>
  <si>
    <t>Variegated</t>
  </si>
  <si>
    <t>Begonia tropical</t>
  </si>
  <si>
    <t>Amphioxus</t>
  </si>
  <si>
    <t>Black velvet</t>
  </si>
  <si>
    <t>Chlorosticta</t>
  </si>
  <si>
    <t>Escargot</t>
  </si>
  <si>
    <t>Fireworks</t>
  </si>
  <si>
    <t>Geometry</t>
  </si>
  <si>
    <t>hbrid 'Snow Capped'</t>
  </si>
  <si>
    <t>Maculata~</t>
  </si>
  <si>
    <t>Masoniana Irmsch</t>
  </si>
  <si>
    <t>Red Slippers</t>
  </si>
  <si>
    <t>Rex Spitfire King</t>
  </si>
  <si>
    <t>subhowii Pink Spot</t>
  </si>
  <si>
    <t>Calathea</t>
  </si>
  <si>
    <t>concinna Freddie</t>
  </si>
  <si>
    <t>Makoyana</t>
  </si>
  <si>
    <t>Callisia</t>
  </si>
  <si>
    <t>repens Pink Lady</t>
  </si>
  <si>
    <t>Chlorophytum</t>
  </si>
  <si>
    <t>comosum Reverse</t>
  </si>
  <si>
    <t>comosum Variegated</t>
  </si>
  <si>
    <t>Cordyline</t>
  </si>
  <si>
    <t>Coffee Compacta</t>
  </si>
  <si>
    <t>fruticosa Caruba Black</t>
  </si>
  <si>
    <t>fruticosa Chocolate Queen</t>
  </si>
  <si>
    <t>fruticosa Soledad Purple</t>
  </si>
  <si>
    <t>Red</t>
  </si>
  <si>
    <t>terminalis Purple Dazzler</t>
  </si>
  <si>
    <t>Ctenanthe</t>
  </si>
  <si>
    <t>lubbersiana Golden Mosiac</t>
  </si>
  <si>
    <t>setosa Compact Star</t>
  </si>
  <si>
    <t>setosa Grey Star</t>
  </si>
  <si>
    <t>Dieffenbachia</t>
  </si>
  <si>
    <t>Compacta</t>
  </si>
  <si>
    <t>Panther</t>
  </si>
  <si>
    <t>'Reflector'</t>
  </si>
  <si>
    <t>seguine Camille</t>
  </si>
  <si>
    <t>Snow</t>
  </si>
  <si>
    <t>Star Bright</t>
  </si>
  <si>
    <t>Sublime</t>
  </si>
  <si>
    <t>'Tiki'</t>
  </si>
  <si>
    <t>Tropic Marianne</t>
  </si>
  <si>
    <t>Vesuvius</t>
  </si>
  <si>
    <t>Episcia</t>
  </si>
  <si>
    <t>Pink Panther</t>
  </si>
  <si>
    <t>Fittonia</t>
  </si>
  <si>
    <t>Jade</t>
  </si>
  <si>
    <t>verschaffeltii Firetail</t>
  </si>
  <si>
    <t>verschaffeltii Flammule</t>
  </si>
  <si>
    <t>verschaffeltii Forest</t>
  </si>
  <si>
    <t>verschaffeltii Joly Lemon</t>
  </si>
  <si>
    <t>verschaffeltii Jungle Flame</t>
  </si>
  <si>
    <t>verschaffeltii Lovers</t>
  </si>
  <si>
    <t>verschaffeltii Mistral</t>
  </si>
  <si>
    <t>verschaffeltii Pink</t>
  </si>
  <si>
    <t>verschaffeltii Pink Forest Flame</t>
  </si>
  <si>
    <t>verschaffeltii Purple Snow Anne</t>
  </si>
  <si>
    <t>verschaffeltii Red Flame</t>
  </si>
  <si>
    <t>verschaffeltii Skeleton</t>
  </si>
  <si>
    <t>verschaffeltii Whisper</t>
  </si>
  <si>
    <t>verschaffeltii White Tiger</t>
  </si>
  <si>
    <t>verschaffeltii Zalm Ruby Lime</t>
  </si>
  <si>
    <t>Ivy (hedera)</t>
  </si>
  <si>
    <t>algeriensis Gloria Marengo</t>
  </si>
  <si>
    <t>Baltic</t>
  </si>
  <si>
    <t>'Green Ripple'</t>
  </si>
  <si>
    <t>helix Anne Marie</t>
  </si>
  <si>
    <t>helix California</t>
  </si>
  <si>
    <t>helix English Variegatum</t>
  </si>
  <si>
    <t>helix Glacier</t>
  </si>
  <si>
    <t>helix Goldchild</t>
  </si>
  <si>
    <t>helix 'Golden Kolibri'</t>
  </si>
  <si>
    <t>helix Needlepoint</t>
  </si>
  <si>
    <t>helix 'Pittsburgh'</t>
  </si>
  <si>
    <t>helix 'Shamrock'</t>
  </si>
  <si>
    <t>helix Thorndale</t>
  </si>
  <si>
    <t>helix 'Yellow Ripple'</t>
  </si>
  <si>
    <t>'Mona Lisa'</t>
  </si>
  <si>
    <t>Maranta</t>
  </si>
  <si>
    <t>leuconeura Green</t>
  </si>
  <si>
    <t>leuconeura Red</t>
  </si>
  <si>
    <t>Monstera</t>
  </si>
  <si>
    <t>adansonii</t>
  </si>
  <si>
    <t>Deliciosa</t>
  </si>
  <si>
    <t>Deliciosa Liebm</t>
  </si>
  <si>
    <t>epipremnoides Esqueleto</t>
  </si>
  <si>
    <t>'Thai Constellation'</t>
  </si>
  <si>
    <t>Peperomia</t>
  </si>
  <si>
    <t>albovittata 'Piccolo Banda’</t>
  </si>
  <si>
    <t>argyreia Sandia</t>
  </si>
  <si>
    <t>Bicolor Citrus Twist</t>
  </si>
  <si>
    <t>caperata Emerald Ripple</t>
  </si>
  <si>
    <t>clusiifolia Emerald</t>
  </si>
  <si>
    <t>clusiifolia Ginny</t>
  </si>
  <si>
    <t>Gold Dust</t>
  </si>
  <si>
    <t>obtusifolia 'Albo-marginata'</t>
  </si>
  <si>
    <t>obtusifolia Green</t>
  </si>
  <si>
    <t>obtusifolia 'Jade'</t>
  </si>
  <si>
    <t>obtusifolia Lemon Lime</t>
  </si>
  <si>
    <t>obtusifolia Marble Variegated</t>
  </si>
  <si>
    <t>obtusifolia Red Margin</t>
  </si>
  <si>
    <t>Obtusifolia Variegata</t>
  </si>
  <si>
    <t>polybotrya Raindrop</t>
  </si>
  <si>
    <t>Red Beauty</t>
  </si>
  <si>
    <t>Silver Ripple</t>
  </si>
  <si>
    <t>tetragona Ruiz &amp; Pav</t>
  </si>
  <si>
    <t>Philodendron</t>
  </si>
  <si>
    <t>Cordatum</t>
  </si>
  <si>
    <t>erubescens Little Apple</t>
  </si>
  <si>
    <t>erubescens Millions</t>
  </si>
  <si>
    <t>hederaceum Brazil</t>
  </si>
  <si>
    <t>hybrid Malay Gold</t>
  </si>
  <si>
    <t>hybrid Rojo Congo</t>
  </si>
  <si>
    <t>Koch et Sellow</t>
  </si>
  <si>
    <t>Lemon Lime</t>
  </si>
  <si>
    <t>Micans</t>
  </si>
  <si>
    <t>Monstera Minima</t>
  </si>
  <si>
    <t>selloum Sun Red</t>
  </si>
  <si>
    <t>Squamiferum</t>
  </si>
  <si>
    <t>Pilea</t>
  </si>
  <si>
    <t>Peperomioides</t>
  </si>
  <si>
    <t>Pothos epipremnum</t>
  </si>
  <si>
    <t>aureum Golden~</t>
  </si>
  <si>
    <t>aureum Hawaiian</t>
  </si>
  <si>
    <t>aureum Jade</t>
  </si>
  <si>
    <t>aureum Marble Queen~</t>
  </si>
  <si>
    <t>aureum Neon~</t>
  </si>
  <si>
    <t>aureum NJoy</t>
  </si>
  <si>
    <t>pinnatum Baltic Blue~</t>
  </si>
  <si>
    <t>Rhoeo</t>
  </si>
  <si>
    <t>Discolor Bicolor</t>
  </si>
  <si>
    <t>spathacea Discolor Tricolor Compacta</t>
  </si>
  <si>
    <t>Scindapsus pothos</t>
  </si>
  <si>
    <t>pictus Exotica</t>
  </si>
  <si>
    <t>pictus Silver Philo</t>
  </si>
  <si>
    <t>Pictus Sterling Silver</t>
  </si>
  <si>
    <t>Syngonium</t>
  </si>
  <si>
    <t>French White</t>
  </si>
  <si>
    <t>Tradescantia tropical</t>
  </si>
  <si>
    <t>Bridal Veil</t>
  </si>
  <si>
    <t>fluminensis Tricolor</t>
  </si>
  <si>
    <t>Sillamontana</t>
  </si>
  <si>
    <t>Zebrina Pendula wandering jew Purple</t>
  </si>
  <si>
    <t>Nomm/Name</t>
  </si>
  <si>
    <t>Genplant B.V.</t>
  </si>
  <si>
    <t>Taiyan Yam</t>
  </si>
  <si>
    <t>Ashish Hansoti</t>
  </si>
  <si>
    <t>Boutures non enracinées Floresta  / Floresta Unrooted cuttings Danzinger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</si>
</sst>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#,##0.000\ &quot;$&quot;"/>
    <numFmt numFmtId="167" formatCode="#,##0.00\ &quot;$&quot;"/>
  </numFmts>
  <fonts count="49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177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  <charset val="177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Calibri"/>
      <family val="2"/>
      <scheme val="minor"/>
    </font>
    <font>
      <u/>
      <sz val="14"/>
      <color theme="10"/>
      <name val="Calibri"/>
      <family val="2"/>
      <charset val="177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 Unicode MS"/>
      <family val="2"/>
    </font>
    <font>
      <sz val="10"/>
      <color theme="1"/>
      <name val="Arial Unicode MS"/>
      <family val="2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66" fontId="23" fillId="34" borderId="0" xfId="0" applyNumberFormat="1" applyFont="1" applyFill="1" applyAlignment="1">
      <alignment horizontal="center"/>
    </xf>
    <xf numFmtId="0" fontId="20" fillId="34" borderId="13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165" fontId="21" fillId="34" borderId="16" xfId="0" applyNumberFormat="1" applyFont="1" applyFill="1" applyBorder="1" applyAlignment="1">
      <alignment wrapText="1"/>
    </xf>
    <xf numFmtId="0" fontId="24" fillId="34" borderId="21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 applyProtection="1">
      <alignment wrapText="1"/>
      <protection hidden="1"/>
    </xf>
    <xf numFmtId="164" fontId="0" fillId="0" borderId="0" xfId="0" applyNumberFormat="1"/>
    <xf numFmtId="167" fontId="0" fillId="0" borderId="11" xfId="0" applyNumberFormat="1" applyBorder="1" applyProtection="1">
      <protection hidden="1"/>
    </xf>
    <xf numFmtId="164" fontId="18" fillId="33" borderId="10" xfId="0" applyNumberFormat="1" applyFont="1" applyFill="1" applyBorder="1" applyAlignment="1" applyProtection="1">
      <alignment wrapText="1"/>
      <protection hidden="1"/>
    </xf>
    <xf numFmtId="166" fontId="23" fillId="34" borderId="15" xfId="0" applyNumberFormat="1" applyFont="1" applyFill="1" applyBorder="1" applyAlignment="1">
      <alignment horizontal="center" vertical="center" wrapText="1"/>
    </xf>
    <xf numFmtId="165" fontId="25" fillId="35" borderId="18" xfId="0" applyNumberFormat="1" applyFont="1" applyFill="1" applyBorder="1" applyAlignment="1" applyProtection="1">
      <alignment horizontal="center" vertical="center"/>
      <protection locked="0"/>
    </xf>
    <xf numFmtId="9" fontId="23" fillId="0" borderId="19" xfId="0" applyNumberFormat="1" applyFont="1" applyFill="1" applyBorder="1" applyAlignment="1" applyProtection="1">
      <alignment horizontal="center"/>
      <protection locked="0"/>
    </xf>
    <xf numFmtId="1" fontId="18" fillId="33" borderId="22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167" fontId="36" fillId="0" borderId="11" xfId="0" applyNumberFormat="1" applyFont="1" applyBorder="1"/>
    <xf numFmtId="1" fontId="36" fillId="0" borderId="11" xfId="0" applyNumberFormat="1" applyFont="1" applyBorder="1"/>
    <xf numFmtId="0" fontId="36" fillId="0" borderId="11" xfId="0" applyFont="1" applyBorder="1" applyAlignment="1">
      <alignment horizontal="right"/>
    </xf>
    <xf numFmtId="167" fontId="35" fillId="33" borderId="10" xfId="0" applyNumberFormat="1" applyFont="1" applyFill="1" applyBorder="1" applyAlignment="1" applyProtection="1">
      <alignment wrapText="1"/>
      <protection hidden="1"/>
    </xf>
    <xf numFmtId="0" fontId="0" fillId="0" borderId="0" xfId="0"/>
    <xf numFmtId="0" fontId="18" fillId="33" borderId="10" xfId="0" applyFont="1" applyFill="1" applyBorder="1" applyAlignment="1">
      <alignment wrapText="1"/>
    </xf>
    <xf numFmtId="0" fontId="38" fillId="0" borderId="0" xfId="42" applyFont="1" applyAlignment="1">
      <alignment horizontal="center" vertical="center"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42" fillId="33" borderId="0" xfId="0" applyFont="1" applyFill="1"/>
    <xf numFmtId="0" fontId="42" fillId="33" borderId="0" xfId="0" applyFont="1" applyFill="1" applyAlignment="1"/>
    <xf numFmtId="0" fontId="0" fillId="0" borderId="0" xfId="0" applyAlignment="1"/>
    <xf numFmtId="0" fontId="44" fillId="0" borderId="0" xfId="0" applyFont="1" applyAlignment="1">
      <alignment horizontal="left" vertical="center"/>
    </xf>
    <xf numFmtId="0" fontId="42" fillId="33" borderId="0" xfId="0" applyFont="1" applyFill="1" applyAlignment="1">
      <alignment horizontal="center"/>
    </xf>
    <xf numFmtId="165" fontId="46" fillId="33" borderId="10" xfId="0" applyNumberFormat="1" applyFont="1" applyFill="1" applyBorder="1" applyAlignment="1">
      <alignment wrapText="1"/>
    </xf>
    <xf numFmtId="0" fontId="45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vertical="center" wrapText="1"/>
    </xf>
    <xf numFmtId="164" fontId="19" fillId="34" borderId="20" xfId="0" applyNumberFormat="1" applyFont="1" applyFill="1" applyBorder="1" applyAlignment="1">
      <alignment horizontal="center" vertical="center" wrapText="1"/>
    </xf>
    <xf numFmtId="164" fontId="19" fillId="34" borderId="23" xfId="0" applyNumberFormat="1" applyFont="1" applyFill="1" applyBorder="1" applyAlignment="1">
      <alignment horizontal="center" vertical="center" wrapText="1"/>
    </xf>
    <xf numFmtId="164" fontId="19" fillId="34" borderId="21" xfId="0" applyNumberFormat="1" applyFont="1" applyFill="1" applyBorder="1" applyAlignment="1">
      <alignment horizontal="center" vertical="center" wrapText="1"/>
    </xf>
    <xf numFmtId="165" fontId="21" fillId="34" borderId="12" xfId="0" applyNumberFormat="1" applyFont="1" applyFill="1" applyBorder="1" applyAlignment="1">
      <alignment wrapText="1"/>
    </xf>
    <xf numFmtId="0" fontId="24" fillId="34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6" xfId="42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165" fontId="25" fillId="35" borderId="17" xfId="0" applyNumberFormat="1" applyFont="1" applyFill="1" applyBorder="1" applyAlignment="1" applyProtection="1">
      <alignment horizontal="center" vertical="center"/>
      <protection locked="0"/>
    </xf>
    <xf numFmtId="165" fontId="25" fillId="35" borderId="18" xfId="0" applyNumberFormat="1" applyFont="1" applyFill="1" applyBorder="1" applyAlignment="1" applyProtection="1">
      <alignment horizontal="center" vertical="center"/>
      <protection locked="0"/>
    </xf>
    <xf numFmtId="165" fontId="25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164" fontId="26" fillId="34" borderId="14" xfId="0" applyNumberFormat="1" applyFont="1" applyFill="1" applyBorder="1" applyAlignment="1">
      <alignment horizontal="center" vertical="center" wrapText="1"/>
    </xf>
    <xf numFmtId="164" fontId="26" fillId="34" borderId="0" xfId="0" applyNumberFormat="1" applyFont="1" applyFill="1" applyBorder="1" applyAlignment="1">
      <alignment horizontal="center" vertical="center" wrapText="1"/>
    </xf>
    <xf numFmtId="164" fontId="26" fillId="34" borderId="16" xfId="0" applyNumberFormat="1" applyFont="1" applyFill="1" applyBorder="1" applyAlignment="1">
      <alignment horizontal="center" vertical="center" wrapText="1"/>
    </xf>
    <xf numFmtId="164" fontId="23" fillId="34" borderId="20" xfId="0" applyNumberFormat="1" applyFont="1" applyFill="1" applyBorder="1" applyAlignment="1">
      <alignment horizontal="center" vertical="center" wrapText="1"/>
    </xf>
    <xf numFmtId="164" fontId="23" fillId="34" borderId="23" xfId="0" applyNumberFormat="1" applyFont="1" applyFill="1" applyBorder="1" applyAlignment="1">
      <alignment horizontal="center" vertical="center" wrapText="1"/>
    </xf>
    <xf numFmtId="164" fontId="23" fillId="34" borderId="21" xfId="0" applyNumberFormat="1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166" fontId="23" fillId="34" borderId="20" xfId="0" applyNumberFormat="1" applyFont="1" applyFill="1" applyBorder="1" applyAlignment="1">
      <alignment horizontal="center" vertical="center" wrapText="1"/>
    </xf>
    <xf numFmtId="166" fontId="23" fillId="34" borderId="23" xfId="0" applyNumberFormat="1" applyFont="1" applyFill="1" applyBorder="1" applyAlignment="1">
      <alignment horizontal="center" vertical="center" wrapText="1"/>
    </xf>
    <xf numFmtId="166" fontId="23" fillId="34" borderId="2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1" fillId="33" borderId="0" xfId="0" applyFont="1" applyFill="1" applyAlignment="1"/>
    <xf numFmtId="0" fontId="0" fillId="0" borderId="0" xfId="0" applyAlignment="1"/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Lien hypertexte 2" xfId="44" xr:uid="{00000000-0005-0000-0000-00001F000000}"/>
    <cellStyle name="Neutre" xfId="8" builtinId="28" customBuiltin="1"/>
    <cellStyle name="Normal" xfId="0" builtinId="0"/>
    <cellStyle name="Normal 2" xfId="43" xr:uid="{00000000-0005-0000-0000-000022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218719</xdr:colOff>
      <xdr:row>3</xdr:row>
      <xdr:rowOff>54057</xdr:rowOff>
    </xdr:from>
    <xdr:to>
      <xdr:col>12</xdr:col>
      <xdr:colOff>592668</xdr:colOff>
      <xdr:row>3</xdr:row>
      <xdr:rowOff>705061</xdr:rowOff>
    </xdr:to>
    <xdr:pic>
      <xdr:nvPicPr>
        <xdr:cNvPr id="3" name="Picture 1" descr="logo danziger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032" t="25557" r="16360" b="24516"/>
        <a:stretch>
          <a:fillRect/>
        </a:stretch>
      </xdr:blipFill>
      <xdr:spPr bwMode="auto">
        <a:xfrm>
          <a:off x="7097886" y="1239390"/>
          <a:ext cx="1970974" cy="635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153357</xdr:colOff>
      <xdr:row>1</xdr:row>
      <xdr:rowOff>194310</xdr:rowOff>
    </xdr:from>
    <xdr:to>
      <xdr:col>0</xdr:col>
      <xdr:colOff>1520191</xdr:colOff>
      <xdr:row>4</xdr:row>
      <xdr:rowOff>56192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607B233A-8BCC-4979-807E-EB5BA606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7" y="374227"/>
          <a:ext cx="1366834" cy="160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zyromsk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2:M143"/>
  <sheetViews>
    <sheetView tabSelected="1" zoomScale="90" zoomScaleNormal="90" workbookViewId="0">
      <selection activeCell="H12" sqref="H12"/>
    </sheetView>
  </sheetViews>
  <sheetFormatPr baseColWidth="10" defaultRowHeight="14.4"/>
  <cols>
    <col min="1" max="1" width="22.6640625" customWidth="1"/>
    <col min="2" max="2" width="13.6640625" customWidth="1"/>
    <col min="3" max="3" width="23.77734375" customWidth="1"/>
    <col min="4" max="4" width="11.44140625" hidden="1" customWidth="1"/>
    <col min="5" max="5" width="9.44140625" hidden="1" customWidth="1"/>
    <col min="6" max="7" width="10.21875" style="9" hidden="1" customWidth="1"/>
    <col min="8" max="8" width="13" customWidth="1"/>
  </cols>
  <sheetData>
    <row r="2" spans="1:13" ht="39" customHeight="1">
      <c r="B2" s="75" t="s">
        <v>197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39.6" customHeight="1">
      <c r="B3" s="41" t="s">
        <v>16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58.2" customHeight="1">
      <c r="A4" s="22"/>
      <c r="I4" s="24" t="s">
        <v>17</v>
      </c>
    </row>
    <row r="5" spans="1:13" ht="19.5" customHeight="1">
      <c r="C5" s="42" t="s">
        <v>11</v>
      </c>
      <c r="D5" s="43"/>
      <c r="E5" s="43"/>
      <c r="F5" s="43"/>
      <c r="G5" s="43"/>
      <c r="H5" s="43"/>
      <c r="I5" s="43"/>
      <c r="J5" s="43" t="s">
        <v>18</v>
      </c>
      <c r="K5" s="43"/>
      <c r="L5" s="43"/>
      <c r="M5" s="43"/>
    </row>
    <row r="6" spans="1:13" ht="37.5" customHeight="1">
      <c r="A6" s="33" t="s">
        <v>193</v>
      </c>
      <c r="B6" s="48"/>
      <c r="C6" s="49"/>
      <c r="D6" s="49"/>
      <c r="E6" s="49"/>
      <c r="F6" s="50"/>
      <c r="G6" s="13"/>
      <c r="H6" s="67" t="s">
        <v>9</v>
      </c>
      <c r="I6" s="68"/>
      <c r="J6" s="68"/>
      <c r="K6" s="69"/>
      <c r="L6" s="51"/>
      <c r="M6" s="52"/>
    </row>
    <row r="7" spans="1:13" ht="69.75" customHeight="1">
      <c r="A7" s="40" t="s">
        <v>8</v>
      </c>
      <c r="B7" s="34" t="s">
        <v>7</v>
      </c>
      <c r="C7" s="35" t="s">
        <v>6</v>
      </c>
      <c r="D7" s="39" t="s">
        <v>0</v>
      </c>
      <c r="E7" s="53" t="s">
        <v>2</v>
      </c>
      <c r="F7" s="36" t="s">
        <v>13</v>
      </c>
      <c r="G7" s="36" t="s">
        <v>12</v>
      </c>
      <c r="H7" s="56" t="s">
        <v>15</v>
      </c>
      <c r="I7" s="59" t="s">
        <v>5</v>
      </c>
      <c r="J7" s="62" t="s">
        <v>0</v>
      </c>
      <c r="K7" s="12" t="s">
        <v>10</v>
      </c>
      <c r="L7" s="65" t="s">
        <v>4</v>
      </c>
      <c r="M7" s="66" t="s">
        <v>3</v>
      </c>
    </row>
    <row r="8" spans="1:13" ht="15" customHeight="1">
      <c r="A8" s="40"/>
      <c r="B8" s="34"/>
      <c r="C8" s="35"/>
      <c r="D8" s="39"/>
      <c r="E8" s="54"/>
      <c r="F8" s="37"/>
      <c r="G8" s="37"/>
      <c r="H8" s="57"/>
      <c r="I8" s="60"/>
      <c r="J8" s="63"/>
      <c r="K8" s="1" t="s">
        <v>0</v>
      </c>
      <c r="L8" s="65"/>
      <c r="M8" s="66"/>
    </row>
    <row r="9" spans="1:13" ht="21">
      <c r="A9" s="5"/>
      <c r="B9" s="6"/>
      <c r="C9" s="7"/>
      <c r="D9" s="4"/>
      <c r="E9" s="55"/>
      <c r="F9" s="38"/>
      <c r="G9" s="38"/>
      <c r="H9" s="58"/>
      <c r="I9" s="61"/>
      <c r="J9" s="64"/>
      <c r="K9" s="14">
        <v>0</v>
      </c>
      <c r="L9" s="2"/>
      <c r="M9" s="3"/>
    </row>
    <row r="10" spans="1:13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ht="1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30.75" customHeight="1">
      <c r="A12" s="72" t="s">
        <v>39</v>
      </c>
      <c r="B12" s="73">
        <v>1</v>
      </c>
      <c r="C12" s="73" t="s">
        <v>40</v>
      </c>
      <c r="D12" s="32">
        <v>0.54880000000000007</v>
      </c>
      <c r="E12" s="8">
        <f>(D12*1.3)*1.36</f>
        <v>0.97027840000000021</v>
      </c>
      <c r="F12" s="17">
        <v>0.06</v>
      </c>
      <c r="G12" s="11">
        <f>F12*1.36</f>
        <v>8.1600000000000006E-2</v>
      </c>
      <c r="H12" s="21">
        <f>E12+G12</f>
        <v>1.0518784000000001</v>
      </c>
      <c r="I12" s="15"/>
      <c r="J12" s="10">
        <f>H12*I12</f>
        <v>0</v>
      </c>
      <c r="K12" s="10">
        <f>J12-(J12*$K$9)</f>
        <v>0</v>
      </c>
      <c r="L12" s="23">
        <v>2250</v>
      </c>
      <c r="M12" s="23" t="s">
        <v>1</v>
      </c>
    </row>
    <row r="13" spans="1:13" ht="30.75" customHeight="1">
      <c r="A13" s="72" t="s">
        <v>39</v>
      </c>
      <c r="B13" s="73">
        <v>8</v>
      </c>
      <c r="C13" s="73" t="s">
        <v>41</v>
      </c>
      <c r="D13" s="32">
        <v>0.54880000000000007</v>
      </c>
      <c r="E13" s="8">
        <f t="shared" ref="E13:E76" si="0">(D13*1.3)*1.36</f>
        <v>0.97027840000000021</v>
      </c>
      <c r="F13" s="17">
        <v>0.06</v>
      </c>
      <c r="G13" s="11">
        <f t="shared" ref="G13:G76" si="1">F13*1.36</f>
        <v>8.1600000000000006E-2</v>
      </c>
      <c r="H13" s="21">
        <f t="shared" ref="H13:H76" si="2">E13+G13</f>
        <v>1.0518784000000001</v>
      </c>
      <c r="I13" s="15"/>
      <c r="J13" s="10">
        <f t="shared" ref="J13:J76" si="3">H13*I13</f>
        <v>0</v>
      </c>
      <c r="K13" s="10">
        <f t="shared" ref="K13:K76" si="4">J13-(J13*$K$9)</f>
        <v>0</v>
      </c>
      <c r="L13" s="23">
        <v>2250</v>
      </c>
      <c r="M13" s="23" t="s">
        <v>1</v>
      </c>
    </row>
    <row r="14" spans="1:13" ht="30.75" customHeight="1">
      <c r="A14" s="72" t="s">
        <v>39</v>
      </c>
      <c r="B14" s="73">
        <v>4</v>
      </c>
      <c r="C14" s="73" t="s">
        <v>42</v>
      </c>
      <c r="D14" s="32">
        <v>0.54880000000000007</v>
      </c>
      <c r="E14" s="8">
        <f t="shared" si="0"/>
        <v>0.97027840000000021</v>
      </c>
      <c r="F14" s="17">
        <v>0.06</v>
      </c>
      <c r="G14" s="11">
        <f t="shared" si="1"/>
        <v>8.1600000000000006E-2</v>
      </c>
      <c r="H14" s="21">
        <f t="shared" si="2"/>
        <v>1.0518784000000001</v>
      </c>
      <c r="I14" s="15"/>
      <c r="J14" s="10">
        <f t="shared" si="3"/>
        <v>0</v>
      </c>
      <c r="K14" s="10">
        <f t="shared" si="4"/>
        <v>0</v>
      </c>
      <c r="L14" s="23">
        <v>2250</v>
      </c>
      <c r="M14" s="23" t="s">
        <v>1</v>
      </c>
    </row>
    <row r="15" spans="1:13" ht="30.75" customHeight="1">
      <c r="A15" s="72" t="s">
        <v>39</v>
      </c>
      <c r="B15" s="73">
        <v>10</v>
      </c>
      <c r="C15" s="73" t="s">
        <v>43</v>
      </c>
      <c r="D15" s="32">
        <v>0.7168000000000001</v>
      </c>
      <c r="E15" s="8">
        <f t="shared" si="0"/>
        <v>1.2673024000000002</v>
      </c>
      <c r="F15" s="17">
        <v>0.12</v>
      </c>
      <c r="G15" s="11">
        <f t="shared" si="1"/>
        <v>0.16320000000000001</v>
      </c>
      <c r="H15" s="21">
        <f t="shared" si="2"/>
        <v>1.4305024000000002</v>
      </c>
      <c r="I15" s="15"/>
      <c r="J15" s="10">
        <f t="shared" si="3"/>
        <v>0</v>
      </c>
      <c r="K15" s="10">
        <f t="shared" si="4"/>
        <v>0</v>
      </c>
      <c r="L15" s="23">
        <v>900</v>
      </c>
      <c r="M15" s="23" t="s">
        <v>1</v>
      </c>
    </row>
    <row r="16" spans="1:13" ht="30.75" customHeight="1">
      <c r="A16" s="72" t="s">
        <v>39</v>
      </c>
      <c r="B16" s="73">
        <v>16</v>
      </c>
      <c r="C16" s="73" t="s">
        <v>44</v>
      </c>
      <c r="D16" s="32">
        <v>0.7168000000000001</v>
      </c>
      <c r="E16" s="8">
        <f t="shared" si="0"/>
        <v>1.2673024000000002</v>
      </c>
      <c r="F16" s="17">
        <v>0.06</v>
      </c>
      <c r="G16" s="11">
        <f t="shared" si="1"/>
        <v>8.1600000000000006E-2</v>
      </c>
      <c r="H16" s="21">
        <f t="shared" si="2"/>
        <v>1.3489024000000001</v>
      </c>
      <c r="I16" s="15"/>
      <c r="J16" s="10">
        <f t="shared" si="3"/>
        <v>0</v>
      </c>
      <c r="K16" s="10">
        <f t="shared" si="4"/>
        <v>0</v>
      </c>
      <c r="L16" s="23">
        <v>2250</v>
      </c>
      <c r="M16" s="23" t="s">
        <v>1</v>
      </c>
    </row>
    <row r="17" spans="1:13" ht="30.75" customHeight="1">
      <c r="A17" s="72" t="s">
        <v>45</v>
      </c>
      <c r="B17" s="73">
        <v>3</v>
      </c>
      <c r="C17" s="73" t="s">
        <v>46</v>
      </c>
      <c r="D17" s="32">
        <v>0.72800000000000009</v>
      </c>
      <c r="E17" s="8">
        <f t="shared" si="0"/>
        <v>1.2871040000000002</v>
      </c>
      <c r="F17" s="17">
        <v>0.12</v>
      </c>
      <c r="G17" s="11">
        <f t="shared" si="1"/>
        <v>0.16320000000000001</v>
      </c>
      <c r="H17" s="21">
        <f t="shared" si="2"/>
        <v>1.4503040000000003</v>
      </c>
      <c r="I17" s="15"/>
      <c r="J17" s="10">
        <f t="shared" si="3"/>
        <v>0</v>
      </c>
      <c r="K17" s="10">
        <f t="shared" si="4"/>
        <v>0</v>
      </c>
      <c r="L17" s="23">
        <v>900</v>
      </c>
      <c r="M17" s="23" t="s">
        <v>1</v>
      </c>
    </row>
    <row r="18" spans="1:13" ht="30.75" customHeight="1">
      <c r="A18" s="72" t="s">
        <v>45</v>
      </c>
      <c r="B18" s="73">
        <v>1</v>
      </c>
      <c r="C18" s="73" t="s">
        <v>47</v>
      </c>
      <c r="D18" s="32">
        <v>0.67200000000000004</v>
      </c>
      <c r="E18" s="8">
        <f t="shared" si="0"/>
        <v>1.188096</v>
      </c>
      <c r="F18" s="17">
        <v>0.12</v>
      </c>
      <c r="G18" s="11">
        <f t="shared" si="1"/>
        <v>0.16320000000000001</v>
      </c>
      <c r="H18" s="21">
        <f t="shared" si="2"/>
        <v>1.3512960000000001</v>
      </c>
      <c r="I18" s="15"/>
      <c r="J18" s="10">
        <f t="shared" si="3"/>
        <v>0</v>
      </c>
      <c r="K18" s="10">
        <f t="shared" si="4"/>
        <v>0</v>
      </c>
      <c r="L18" s="23">
        <v>900</v>
      </c>
      <c r="M18" s="23" t="s">
        <v>1</v>
      </c>
    </row>
    <row r="19" spans="1:13" ht="30.75" customHeight="1">
      <c r="A19" s="72" t="s">
        <v>48</v>
      </c>
      <c r="B19" s="73">
        <v>1</v>
      </c>
      <c r="C19" s="73" t="s">
        <v>49</v>
      </c>
      <c r="D19" s="32">
        <v>0.1008</v>
      </c>
      <c r="E19" s="8">
        <f t="shared" si="0"/>
        <v>0.17821440000000005</v>
      </c>
      <c r="F19" s="17">
        <v>0.03</v>
      </c>
      <c r="G19" s="11">
        <f t="shared" si="1"/>
        <v>4.0800000000000003E-2</v>
      </c>
      <c r="H19" s="21">
        <f t="shared" si="2"/>
        <v>0.21901440000000005</v>
      </c>
      <c r="I19" s="15"/>
      <c r="J19" s="10">
        <f t="shared" si="3"/>
        <v>0</v>
      </c>
      <c r="K19" s="10">
        <f t="shared" si="4"/>
        <v>0</v>
      </c>
      <c r="L19" s="23">
        <v>7500</v>
      </c>
      <c r="M19" s="23" t="s">
        <v>1</v>
      </c>
    </row>
    <row r="20" spans="1:13" ht="30.75" customHeight="1">
      <c r="A20" s="26" t="s">
        <v>50</v>
      </c>
      <c r="B20" s="25">
        <v>2</v>
      </c>
      <c r="C20" s="25" t="s">
        <v>51</v>
      </c>
      <c r="D20" s="32">
        <v>0.11200000000000002</v>
      </c>
      <c r="E20" s="8">
        <f t="shared" si="0"/>
        <v>0.19801600000000005</v>
      </c>
      <c r="F20" s="17">
        <v>0.05</v>
      </c>
      <c r="G20" s="11">
        <f t="shared" si="1"/>
        <v>6.8000000000000005E-2</v>
      </c>
      <c r="H20" s="21">
        <f t="shared" si="2"/>
        <v>0.26601600000000003</v>
      </c>
      <c r="I20" s="15"/>
      <c r="J20" s="10">
        <f t="shared" si="3"/>
        <v>0</v>
      </c>
      <c r="K20" s="10">
        <f t="shared" si="4"/>
        <v>0</v>
      </c>
      <c r="L20" s="23">
        <v>3000</v>
      </c>
      <c r="M20" s="23" t="s">
        <v>1</v>
      </c>
    </row>
    <row r="21" spans="1:13" ht="30.75" customHeight="1">
      <c r="A21" s="26" t="s">
        <v>50</v>
      </c>
      <c r="B21" s="25">
        <v>4</v>
      </c>
      <c r="C21" s="25" t="s">
        <v>52</v>
      </c>
      <c r="D21" s="32">
        <v>0.11200000000000002</v>
      </c>
      <c r="E21" s="8">
        <f t="shared" si="0"/>
        <v>0.19801600000000005</v>
      </c>
      <c r="F21" s="17">
        <v>7.4999999999999997E-2</v>
      </c>
      <c r="G21" s="11">
        <f t="shared" si="1"/>
        <v>0.10200000000000001</v>
      </c>
      <c r="H21" s="21">
        <f t="shared" si="2"/>
        <v>0.30001600000000006</v>
      </c>
      <c r="I21" s="15"/>
      <c r="J21" s="10">
        <f t="shared" si="3"/>
        <v>0</v>
      </c>
      <c r="K21" s="10">
        <f t="shared" si="4"/>
        <v>0</v>
      </c>
      <c r="L21" s="23">
        <v>1500</v>
      </c>
      <c r="M21" s="23" t="s">
        <v>1</v>
      </c>
    </row>
    <row r="22" spans="1:13" ht="30.75" customHeight="1">
      <c r="A22" s="26" t="s">
        <v>50</v>
      </c>
      <c r="B22" s="25">
        <v>1</v>
      </c>
      <c r="C22" s="25" t="s">
        <v>53</v>
      </c>
      <c r="D22" s="32">
        <v>0.22400000000000003</v>
      </c>
      <c r="E22" s="8">
        <f t="shared" si="0"/>
        <v>0.39603200000000011</v>
      </c>
      <c r="F22" s="17">
        <v>7.4999999999999997E-2</v>
      </c>
      <c r="G22" s="11">
        <f t="shared" si="1"/>
        <v>0.10200000000000001</v>
      </c>
      <c r="H22" s="21">
        <f t="shared" si="2"/>
        <v>0.49803200000000014</v>
      </c>
      <c r="I22" s="15"/>
      <c r="J22" s="10">
        <f t="shared" si="3"/>
        <v>0</v>
      </c>
      <c r="K22" s="10">
        <f t="shared" si="4"/>
        <v>0</v>
      </c>
      <c r="L22" s="23">
        <v>1500</v>
      </c>
      <c r="M22" s="23" t="s">
        <v>1</v>
      </c>
    </row>
    <row r="23" spans="1:13" ht="30.75" customHeight="1">
      <c r="A23" s="26" t="s">
        <v>50</v>
      </c>
      <c r="B23" s="25">
        <v>7</v>
      </c>
      <c r="C23" s="25" t="s">
        <v>54</v>
      </c>
      <c r="D23" s="32">
        <v>0.22400000000000003</v>
      </c>
      <c r="E23" s="8">
        <f t="shared" si="0"/>
        <v>0.39603200000000011</v>
      </c>
      <c r="F23" s="17">
        <v>7.4999999999999997E-2</v>
      </c>
      <c r="G23" s="11">
        <f t="shared" si="1"/>
        <v>0.10200000000000001</v>
      </c>
      <c r="H23" s="21">
        <f t="shared" si="2"/>
        <v>0.49803200000000014</v>
      </c>
      <c r="I23" s="15"/>
      <c r="J23" s="10">
        <f t="shared" si="3"/>
        <v>0</v>
      </c>
      <c r="K23" s="10">
        <f t="shared" si="4"/>
        <v>0</v>
      </c>
      <c r="L23" s="23">
        <v>1500</v>
      </c>
      <c r="M23" s="23" t="s">
        <v>194</v>
      </c>
    </row>
    <row r="24" spans="1:13" ht="30.75" customHeight="1">
      <c r="A24" s="26" t="s">
        <v>50</v>
      </c>
      <c r="B24" s="25">
        <v>9</v>
      </c>
      <c r="C24" s="25" t="s">
        <v>55</v>
      </c>
      <c r="D24" s="32">
        <v>0.22400000000000003</v>
      </c>
      <c r="E24" s="8">
        <f t="shared" si="0"/>
        <v>0.39603200000000011</v>
      </c>
      <c r="F24" s="17">
        <v>7.4999999999999997E-2</v>
      </c>
      <c r="G24" s="11">
        <f t="shared" si="1"/>
        <v>0.10200000000000001</v>
      </c>
      <c r="H24" s="21">
        <f t="shared" si="2"/>
        <v>0.49803200000000014</v>
      </c>
      <c r="I24" s="15"/>
      <c r="J24" s="10">
        <f t="shared" si="3"/>
        <v>0</v>
      </c>
      <c r="K24" s="10">
        <f t="shared" si="4"/>
        <v>0</v>
      </c>
      <c r="L24" s="23">
        <v>1500</v>
      </c>
      <c r="M24" s="23" t="s">
        <v>1</v>
      </c>
    </row>
    <row r="25" spans="1:13" ht="30.75" customHeight="1">
      <c r="A25" s="26" t="s">
        <v>50</v>
      </c>
      <c r="B25" s="25">
        <v>5</v>
      </c>
      <c r="C25" s="25" t="s">
        <v>56</v>
      </c>
      <c r="D25" s="32">
        <v>0.11200000000000002</v>
      </c>
      <c r="E25" s="8">
        <f t="shared" si="0"/>
        <v>0.19801600000000005</v>
      </c>
      <c r="F25" s="17">
        <v>7.4999999999999997E-2</v>
      </c>
      <c r="G25" s="11">
        <f t="shared" si="1"/>
        <v>0.10200000000000001</v>
      </c>
      <c r="H25" s="21">
        <f t="shared" si="2"/>
        <v>0.30001600000000006</v>
      </c>
      <c r="I25" s="15"/>
      <c r="J25" s="10">
        <f t="shared" si="3"/>
        <v>0</v>
      </c>
      <c r="K25" s="10">
        <f t="shared" si="4"/>
        <v>0</v>
      </c>
      <c r="L25" s="23">
        <v>1500</v>
      </c>
      <c r="M25" s="23" t="s">
        <v>1</v>
      </c>
    </row>
    <row r="26" spans="1:13" ht="30.75" customHeight="1">
      <c r="A26" s="26" t="s">
        <v>50</v>
      </c>
      <c r="B26" s="25">
        <v>13</v>
      </c>
      <c r="C26" s="25" t="s">
        <v>57</v>
      </c>
      <c r="D26" s="32">
        <v>0.11200000000000002</v>
      </c>
      <c r="E26" s="8">
        <f t="shared" si="0"/>
        <v>0.19801600000000005</v>
      </c>
      <c r="F26" s="17">
        <v>7.4999999999999997E-2</v>
      </c>
      <c r="G26" s="11">
        <f t="shared" si="1"/>
        <v>0.10200000000000001</v>
      </c>
      <c r="H26" s="21">
        <f t="shared" si="2"/>
        <v>0.30001600000000006</v>
      </c>
      <c r="I26" s="15"/>
      <c r="J26" s="10">
        <f t="shared" si="3"/>
        <v>0</v>
      </c>
      <c r="K26" s="10">
        <f t="shared" si="4"/>
        <v>0</v>
      </c>
      <c r="L26" s="23">
        <v>1500</v>
      </c>
      <c r="M26" s="23" t="s">
        <v>1</v>
      </c>
    </row>
    <row r="27" spans="1:13" ht="30.75" customHeight="1">
      <c r="A27" s="26" t="s">
        <v>50</v>
      </c>
      <c r="B27" s="25">
        <v>45</v>
      </c>
      <c r="C27" s="25" t="s">
        <v>58</v>
      </c>
      <c r="D27" s="32">
        <v>0.24640000000000004</v>
      </c>
      <c r="E27" s="8">
        <f t="shared" si="0"/>
        <v>0.43563520000000011</v>
      </c>
      <c r="F27" s="17">
        <v>0.13</v>
      </c>
      <c r="G27" s="11">
        <f t="shared" si="1"/>
        <v>0.17680000000000001</v>
      </c>
      <c r="H27" s="21">
        <f t="shared" si="2"/>
        <v>0.61243520000000018</v>
      </c>
      <c r="I27" s="15"/>
      <c r="J27" s="10">
        <f t="shared" si="3"/>
        <v>0</v>
      </c>
      <c r="K27" s="10">
        <f t="shared" si="4"/>
        <v>0</v>
      </c>
      <c r="L27" s="23">
        <v>800</v>
      </c>
      <c r="M27" s="23" t="s">
        <v>1</v>
      </c>
    </row>
    <row r="28" spans="1:13" ht="30.75" customHeight="1">
      <c r="A28" s="26" t="s">
        <v>50</v>
      </c>
      <c r="B28" s="25">
        <v>6</v>
      </c>
      <c r="C28" s="25" t="s">
        <v>59</v>
      </c>
      <c r="D28" s="32">
        <v>0.22400000000000003</v>
      </c>
      <c r="E28" s="8">
        <f t="shared" si="0"/>
        <v>0.39603200000000011</v>
      </c>
      <c r="F28" s="17">
        <v>7.4999999999999997E-2</v>
      </c>
      <c r="G28" s="11">
        <f t="shared" si="1"/>
        <v>0.10200000000000001</v>
      </c>
      <c r="H28" s="21">
        <f t="shared" si="2"/>
        <v>0.49803200000000014</v>
      </c>
      <c r="I28" s="15"/>
      <c r="J28" s="10">
        <f t="shared" si="3"/>
        <v>0</v>
      </c>
      <c r="K28" s="10">
        <f t="shared" si="4"/>
        <v>0</v>
      </c>
      <c r="L28" s="23">
        <v>1500</v>
      </c>
      <c r="M28" s="23" t="s">
        <v>1</v>
      </c>
    </row>
    <row r="29" spans="1:13" ht="30.75" customHeight="1">
      <c r="A29" s="26" t="s">
        <v>50</v>
      </c>
      <c r="B29" s="25">
        <v>16</v>
      </c>
      <c r="C29" s="25" t="s">
        <v>60</v>
      </c>
      <c r="D29" s="32">
        <v>0.11200000000000002</v>
      </c>
      <c r="E29" s="8">
        <f t="shared" si="0"/>
        <v>0.19801600000000005</v>
      </c>
      <c r="F29" s="17">
        <v>7.4999999999999997E-2</v>
      </c>
      <c r="G29" s="11">
        <f t="shared" si="1"/>
        <v>0.10200000000000001</v>
      </c>
      <c r="H29" s="21">
        <f t="shared" si="2"/>
        <v>0.30001600000000006</v>
      </c>
      <c r="I29" s="15"/>
      <c r="J29" s="10">
        <f t="shared" si="3"/>
        <v>0</v>
      </c>
      <c r="K29" s="10">
        <f t="shared" si="4"/>
        <v>0</v>
      </c>
      <c r="L29" s="23">
        <v>1500</v>
      </c>
      <c r="M29" s="23" t="s">
        <v>1</v>
      </c>
    </row>
    <row r="30" spans="1:13" ht="30.75" customHeight="1">
      <c r="A30" s="26" t="s">
        <v>50</v>
      </c>
      <c r="B30" s="25">
        <v>26</v>
      </c>
      <c r="C30" s="25" t="s">
        <v>61</v>
      </c>
      <c r="D30" s="32">
        <v>0.22400000000000003</v>
      </c>
      <c r="E30" s="8">
        <f t="shared" si="0"/>
        <v>0.39603200000000011</v>
      </c>
      <c r="F30" s="17">
        <v>7.4999999999999997E-2</v>
      </c>
      <c r="G30" s="11">
        <f t="shared" si="1"/>
        <v>0.10200000000000001</v>
      </c>
      <c r="H30" s="21">
        <f t="shared" si="2"/>
        <v>0.49803200000000014</v>
      </c>
      <c r="I30" s="15"/>
      <c r="J30" s="10">
        <f t="shared" si="3"/>
        <v>0</v>
      </c>
      <c r="K30" s="10">
        <f t="shared" si="4"/>
        <v>0</v>
      </c>
      <c r="L30" s="23">
        <v>1500</v>
      </c>
      <c r="M30" s="23" t="s">
        <v>1</v>
      </c>
    </row>
    <row r="31" spans="1:13" ht="30.75" customHeight="1">
      <c r="A31" s="26" t="s">
        <v>50</v>
      </c>
      <c r="B31" s="25">
        <v>17</v>
      </c>
      <c r="C31" s="25" t="s">
        <v>62</v>
      </c>
      <c r="D31" s="32">
        <v>0.11200000000000002</v>
      </c>
      <c r="E31" s="8">
        <f t="shared" si="0"/>
        <v>0.19801600000000005</v>
      </c>
      <c r="F31" s="17">
        <v>7.4999999999999997E-2</v>
      </c>
      <c r="G31" s="11">
        <f t="shared" si="1"/>
        <v>0.10200000000000001</v>
      </c>
      <c r="H31" s="21">
        <f t="shared" si="2"/>
        <v>0.30001600000000006</v>
      </c>
      <c r="I31" s="15"/>
      <c r="J31" s="10">
        <f t="shared" si="3"/>
        <v>0</v>
      </c>
      <c r="K31" s="10">
        <f t="shared" si="4"/>
        <v>0</v>
      </c>
      <c r="L31" s="23">
        <v>1500</v>
      </c>
      <c r="M31" s="23" t="s">
        <v>1</v>
      </c>
    </row>
    <row r="32" spans="1:13" ht="30.75" customHeight="1">
      <c r="A32" s="72" t="s">
        <v>63</v>
      </c>
      <c r="B32" s="73">
        <v>1</v>
      </c>
      <c r="C32" s="73" t="s">
        <v>64</v>
      </c>
      <c r="D32" s="32">
        <v>0.56000000000000005</v>
      </c>
      <c r="E32" s="8">
        <f t="shared" si="0"/>
        <v>0.99008000000000018</v>
      </c>
      <c r="F32" s="17">
        <v>0.08</v>
      </c>
      <c r="G32" s="11">
        <f t="shared" si="1"/>
        <v>0.10880000000000001</v>
      </c>
      <c r="H32" s="21">
        <f t="shared" si="2"/>
        <v>1.0988800000000003</v>
      </c>
      <c r="I32" s="15"/>
      <c r="J32" s="10">
        <f t="shared" si="3"/>
        <v>0</v>
      </c>
      <c r="K32" s="10">
        <f t="shared" si="4"/>
        <v>0</v>
      </c>
      <c r="L32" s="23">
        <v>1600</v>
      </c>
      <c r="M32" s="23" t="s">
        <v>1</v>
      </c>
    </row>
    <row r="33" spans="1:13" ht="30.75" customHeight="1">
      <c r="A33" s="72" t="s">
        <v>63</v>
      </c>
      <c r="B33" s="73">
        <v>6</v>
      </c>
      <c r="C33" s="73" t="s">
        <v>65</v>
      </c>
      <c r="D33" s="32">
        <v>0.28000000000000003</v>
      </c>
      <c r="E33" s="8">
        <f t="shared" si="0"/>
        <v>0.49504000000000009</v>
      </c>
      <c r="F33" s="17">
        <v>6.5000000000000002E-2</v>
      </c>
      <c r="G33" s="11">
        <f t="shared" si="1"/>
        <v>8.8400000000000006E-2</v>
      </c>
      <c r="H33" s="21">
        <f t="shared" si="2"/>
        <v>0.58344000000000007</v>
      </c>
      <c r="I33" s="15"/>
      <c r="J33" s="10">
        <f t="shared" si="3"/>
        <v>0</v>
      </c>
      <c r="K33" s="10">
        <f t="shared" si="4"/>
        <v>0</v>
      </c>
      <c r="L33" s="23">
        <v>2000</v>
      </c>
      <c r="M33" s="23" t="s">
        <v>1</v>
      </c>
    </row>
    <row r="34" spans="1:13" ht="30.75" customHeight="1">
      <c r="A34" s="72" t="s">
        <v>66</v>
      </c>
      <c r="B34" s="73">
        <v>1</v>
      </c>
      <c r="C34" s="73" t="s">
        <v>67</v>
      </c>
      <c r="D34" s="32">
        <v>7.8400000000000011E-2</v>
      </c>
      <c r="E34" s="8">
        <f t="shared" si="0"/>
        <v>0.13861120000000005</v>
      </c>
      <c r="F34" s="17">
        <v>0.03</v>
      </c>
      <c r="G34" s="11">
        <f t="shared" si="1"/>
        <v>4.0800000000000003E-2</v>
      </c>
      <c r="H34" s="21">
        <f t="shared" si="2"/>
        <v>0.17941120000000005</v>
      </c>
      <c r="I34" s="15"/>
      <c r="J34" s="10">
        <f t="shared" si="3"/>
        <v>0</v>
      </c>
      <c r="K34" s="10">
        <f t="shared" si="4"/>
        <v>0</v>
      </c>
      <c r="L34" s="23">
        <v>12000</v>
      </c>
      <c r="M34" s="23" t="s">
        <v>1</v>
      </c>
    </row>
    <row r="35" spans="1:13" ht="30.75" customHeight="1">
      <c r="A35" s="26" t="s">
        <v>68</v>
      </c>
      <c r="B35" s="25">
        <v>2</v>
      </c>
      <c r="C35" s="25" t="s">
        <v>69</v>
      </c>
      <c r="D35" s="32">
        <v>0.13440000000000002</v>
      </c>
      <c r="E35" s="8">
        <f t="shared" si="0"/>
        <v>0.23761920000000009</v>
      </c>
      <c r="F35" s="17">
        <v>3.5000000000000003E-2</v>
      </c>
      <c r="G35" s="11">
        <f t="shared" si="1"/>
        <v>4.760000000000001E-2</v>
      </c>
      <c r="H35" s="21">
        <f t="shared" si="2"/>
        <v>0.28521920000000012</v>
      </c>
      <c r="I35" s="15"/>
      <c r="J35" s="10">
        <f t="shared" si="3"/>
        <v>0</v>
      </c>
      <c r="K35" s="10">
        <f t="shared" si="4"/>
        <v>0</v>
      </c>
      <c r="L35" s="23">
        <v>4800</v>
      </c>
      <c r="M35" s="23" t="s">
        <v>1</v>
      </c>
    </row>
    <row r="36" spans="1:13" ht="30.75" customHeight="1">
      <c r="A36" s="26" t="s">
        <v>68</v>
      </c>
      <c r="B36" s="25">
        <v>3</v>
      </c>
      <c r="C36" s="25" t="s">
        <v>70</v>
      </c>
      <c r="D36" s="32">
        <v>0.17920000000000003</v>
      </c>
      <c r="E36" s="8">
        <f t="shared" si="0"/>
        <v>0.31682560000000004</v>
      </c>
      <c r="F36" s="17">
        <v>3.5000000000000003E-2</v>
      </c>
      <c r="G36" s="11">
        <f t="shared" si="1"/>
        <v>4.760000000000001E-2</v>
      </c>
      <c r="H36" s="21">
        <f t="shared" si="2"/>
        <v>0.36442560000000007</v>
      </c>
      <c r="I36" s="15"/>
      <c r="J36" s="10">
        <f t="shared" si="3"/>
        <v>0</v>
      </c>
      <c r="K36" s="10">
        <f t="shared" si="4"/>
        <v>0</v>
      </c>
      <c r="L36" s="23">
        <v>4800</v>
      </c>
      <c r="M36" s="23" t="s">
        <v>1</v>
      </c>
    </row>
    <row r="37" spans="1:13" ht="30.75" customHeight="1">
      <c r="A37" s="26" t="s">
        <v>71</v>
      </c>
      <c r="B37" s="25">
        <v>7</v>
      </c>
      <c r="C37" s="25" t="s">
        <v>72</v>
      </c>
      <c r="D37" s="32">
        <v>1.0416000000000001</v>
      </c>
      <c r="E37" s="8">
        <f t="shared" si="0"/>
        <v>1.8415488000000004</v>
      </c>
      <c r="F37" s="17">
        <v>0.04</v>
      </c>
      <c r="G37" s="11">
        <f t="shared" si="1"/>
        <v>5.4400000000000004E-2</v>
      </c>
      <c r="H37" s="21">
        <f t="shared" si="2"/>
        <v>1.8959488000000004</v>
      </c>
      <c r="I37" s="15"/>
      <c r="J37" s="10">
        <f t="shared" si="3"/>
        <v>0</v>
      </c>
      <c r="K37" s="10">
        <f t="shared" si="4"/>
        <v>0</v>
      </c>
      <c r="L37" s="23">
        <v>4000</v>
      </c>
      <c r="M37" s="23" t="s">
        <v>1</v>
      </c>
    </row>
    <row r="38" spans="1:13" ht="30.75" customHeight="1">
      <c r="A38" s="26" t="s">
        <v>71</v>
      </c>
      <c r="B38" s="25">
        <v>1</v>
      </c>
      <c r="C38" s="25" t="s">
        <v>73</v>
      </c>
      <c r="D38" s="32">
        <v>0.19040000000000004</v>
      </c>
      <c r="E38" s="8">
        <f t="shared" si="0"/>
        <v>0.33662720000000013</v>
      </c>
      <c r="F38" s="17">
        <v>0.09</v>
      </c>
      <c r="G38" s="11">
        <f t="shared" si="1"/>
        <v>0.12240000000000001</v>
      </c>
      <c r="H38" s="21">
        <f t="shared" si="2"/>
        <v>0.45902720000000014</v>
      </c>
      <c r="I38" s="15"/>
      <c r="J38" s="10">
        <f t="shared" si="3"/>
        <v>0</v>
      </c>
      <c r="K38" s="10">
        <f t="shared" si="4"/>
        <v>0</v>
      </c>
      <c r="L38" s="23">
        <v>1200</v>
      </c>
      <c r="M38" s="23" t="s">
        <v>1</v>
      </c>
    </row>
    <row r="39" spans="1:13" ht="30.75" customHeight="1">
      <c r="A39" s="26" t="s">
        <v>71</v>
      </c>
      <c r="B39" s="25">
        <v>2</v>
      </c>
      <c r="C39" s="25" t="s">
        <v>74</v>
      </c>
      <c r="D39" s="32">
        <v>0.28000000000000003</v>
      </c>
      <c r="E39" s="8">
        <f t="shared" si="0"/>
        <v>0.49504000000000009</v>
      </c>
      <c r="F39" s="17">
        <v>0.04</v>
      </c>
      <c r="G39" s="11">
        <f t="shared" si="1"/>
        <v>5.4400000000000004E-2</v>
      </c>
      <c r="H39" s="21">
        <f t="shared" si="2"/>
        <v>0.54944000000000015</v>
      </c>
      <c r="I39" s="15"/>
      <c r="J39" s="10">
        <f t="shared" si="3"/>
        <v>0</v>
      </c>
      <c r="K39" s="10">
        <f t="shared" si="4"/>
        <v>0</v>
      </c>
      <c r="L39" s="23">
        <v>4000</v>
      </c>
      <c r="M39" s="23" t="s">
        <v>1</v>
      </c>
    </row>
    <row r="40" spans="1:13" ht="30.75" customHeight="1">
      <c r="A40" s="26" t="s">
        <v>71</v>
      </c>
      <c r="B40" s="25">
        <v>4</v>
      </c>
      <c r="C40" s="25" t="s">
        <v>75</v>
      </c>
      <c r="D40" s="32">
        <v>0.50400000000000011</v>
      </c>
      <c r="E40" s="8">
        <f t="shared" si="0"/>
        <v>0.89107200000000042</v>
      </c>
      <c r="F40" s="17">
        <v>0.17</v>
      </c>
      <c r="G40" s="11">
        <f t="shared" si="1"/>
        <v>0.23120000000000004</v>
      </c>
      <c r="H40" s="21">
        <f t="shared" si="2"/>
        <v>1.1222720000000004</v>
      </c>
      <c r="I40" s="15"/>
      <c r="J40" s="10">
        <f t="shared" si="3"/>
        <v>0</v>
      </c>
      <c r="K40" s="10">
        <f t="shared" si="4"/>
        <v>0</v>
      </c>
      <c r="L40" s="23">
        <v>600</v>
      </c>
      <c r="M40" s="23" t="s">
        <v>1</v>
      </c>
    </row>
    <row r="41" spans="1:13" ht="30.75" customHeight="1">
      <c r="A41" s="26" t="s">
        <v>71</v>
      </c>
      <c r="B41" s="25">
        <v>11</v>
      </c>
      <c r="C41" s="25" t="s">
        <v>76</v>
      </c>
      <c r="D41" s="32">
        <v>0.28000000000000003</v>
      </c>
      <c r="E41" s="8">
        <f t="shared" si="0"/>
        <v>0.49504000000000009</v>
      </c>
      <c r="F41" s="17">
        <v>0.04</v>
      </c>
      <c r="G41" s="11">
        <f t="shared" si="1"/>
        <v>5.4400000000000004E-2</v>
      </c>
      <c r="H41" s="21">
        <f t="shared" si="2"/>
        <v>0.54944000000000015</v>
      </c>
      <c r="I41" s="15"/>
      <c r="J41" s="10">
        <f t="shared" si="3"/>
        <v>0</v>
      </c>
      <c r="K41" s="10">
        <f t="shared" si="4"/>
        <v>0</v>
      </c>
      <c r="L41" s="23">
        <v>4000</v>
      </c>
      <c r="M41" s="23" t="s">
        <v>1</v>
      </c>
    </row>
    <row r="42" spans="1:13" ht="30.75" customHeight="1">
      <c r="A42" s="26" t="s">
        <v>71</v>
      </c>
      <c r="B42" s="25">
        <v>3</v>
      </c>
      <c r="C42" s="25" t="s">
        <v>77</v>
      </c>
      <c r="D42" s="32">
        <v>0.28000000000000003</v>
      </c>
      <c r="E42" s="8">
        <f t="shared" si="0"/>
        <v>0.49504000000000009</v>
      </c>
      <c r="F42" s="17">
        <v>0.05</v>
      </c>
      <c r="G42" s="11">
        <f t="shared" si="1"/>
        <v>6.8000000000000005E-2</v>
      </c>
      <c r="H42" s="21">
        <f t="shared" si="2"/>
        <v>0.5630400000000001</v>
      </c>
      <c r="I42" s="15"/>
      <c r="J42" s="10">
        <f t="shared" si="3"/>
        <v>0</v>
      </c>
      <c r="K42" s="10">
        <f t="shared" si="4"/>
        <v>0</v>
      </c>
      <c r="L42" s="23">
        <v>3000</v>
      </c>
      <c r="M42" s="23" t="s">
        <v>1</v>
      </c>
    </row>
    <row r="43" spans="1:13" ht="30.75" customHeight="1">
      <c r="A43" s="26" t="s">
        <v>78</v>
      </c>
      <c r="B43" s="25">
        <v>2</v>
      </c>
      <c r="C43" s="25" t="s">
        <v>79</v>
      </c>
      <c r="D43" s="32">
        <v>0.53760000000000008</v>
      </c>
      <c r="E43" s="8">
        <f t="shared" si="0"/>
        <v>0.95047680000000034</v>
      </c>
      <c r="F43" s="17">
        <v>0.06</v>
      </c>
      <c r="G43" s="11">
        <f t="shared" si="1"/>
        <v>8.1600000000000006E-2</v>
      </c>
      <c r="H43" s="21">
        <f t="shared" si="2"/>
        <v>1.0320768000000005</v>
      </c>
      <c r="I43" s="15"/>
      <c r="J43" s="10">
        <f t="shared" si="3"/>
        <v>0</v>
      </c>
      <c r="K43" s="10">
        <f t="shared" si="4"/>
        <v>0</v>
      </c>
      <c r="L43" s="23">
        <v>2400</v>
      </c>
      <c r="M43" s="23" t="s">
        <v>1</v>
      </c>
    </row>
    <row r="44" spans="1:13" ht="30.75" customHeight="1">
      <c r="A44" s="26" t="s">
        <v>78</v>
      </c>
      <c r="B44" s="25">
        <v>3</v>
      </c>
      <c r="C44" s="25" t="s">
        <v>80</v>
      </c>
      <c r="D44" s="32">
        <v>0.53760000000000008</v>
      </c>
      <c r="E44" s="8">
        <f t="shared" si="0"/>
        <v>0.95047680000000034</v>
      </c>
      <c r="F44" s="17">
        <v>5.5E-2</v>
      </c>
      <c r="G44" s="11">
        <f t="shared" si="1"/>
        <v>7.4800000000000005E-2</v>
      </c>
      <c r="H44" s="21">
        <f t="shared" si="2"/>
        <v>1.0252768000000003</v>
      </c>
      <c r="I44" s="15"/>
      <c r="J44" s="10">
        <f t="shared" si="3"/>
        <v>0</v>
      </c>
      <c r="K44" s="10">
        <f t="shared" si="4"/>
        <v>0</v>
      </c>
      <c r="L44" s="23">
        <v>2500</v>
      </c>
      <c r="M44" s="23" t="s">
        <v>1</v>
      </c>
    </row>
    <row r="45" spans="1:13" ht="30.75" customHeight="1">
      <c r="A45" s="26" t="s">
        <v>78</v>
      </c>
      <c r="B45" s="25">
        <v>1</v>
      </c>
      <c r="C45" s="25" t="s">
        <v>81</v>
      </c>
      <c r="D45" s="32">
        <v>0.28000000000000003</v>
      </c>
      <c r="E45" s="8">
        <f t="shared" si="0"/>
        <v>0.49504000000000009</v>
      </c>
      <c r="F45" s="17">
        <v>0.06</v>
      </c>
      <c r="G45" s="11">
        <f t="shared" si="1"/>
        <v>8.1600000000000006E-2</v>
      </c>
      <c r="H45" s="21">
        <f t="shared" si="2"/>
        <v>0.57664000000000004</v>
      </c>
      <c r="I45" s="15"/>
      <c r="J45" s="10">
        <f t="shared" si="3"/>
        <v>0</v>
      </c>
      <c r="K45" s="10">
        <f t="shared" si="4"/>
        <v>0</v>
      </c>
      <c r="L45" s="23">
        <v>2400</v>
      </c>
      <c r="M45" s="23" t="s">
        <v>1</v>
      </c>
    </row>
    <row r="46" spans="1:13" ht="30.75" customHeight="1">
      <c r="A46" s="72" t="s">
        <v>82</v>
      </c>
      <c r="B46" s="73">
        <v>2</v>
      </c>
      <c r="C46" s="73" t="s">
        <v>83</v>
      </c>
      <c r="D46" s="32">
        <v>0.33600000000000002</v>
      </c>
      <c r="E46" s="8">
        <f t="shared" si="0"/>
        <v>0.59404800000000002</v>
      </c>
      <c r="F46" s="17">
        <v>0.1</v>
      </c>
      <c r="G46" s="11">
        <f t="shared" si="1"/>
        <v>0.13600000000000001</v>
      </c>
      <c r="H46" s="21">
        <f t="shared" si="2"/>
        <v>0.73004800000000003</v>
      </c>
      <c r="I46" s="15"/>
      <c r="J46" s="10">
        <f t="shared" si="3"/>
        <v>0</v>
      </c>
      <c r="K46" s="10">
        <f t="shared" si="4"/>
        <v>0</v>
      </c>
      <c r="L46" s="23">
        <v>1000</v>
      </c>
      <c r="M46" s="23" t="s">
        <v>1</v>
      </c>
    </row>
    <row r="47" spans="1:13" ht="30.75" customHeight="1">
      <c r="A47" s="72" t="s">
        <v>82</v>
      </c>
      <c r="B47" s="73">
        <v>4</v>
      </c>
      <c r="C47" s="73" t="s">
        <v>84</v>
      </c>
      <c r="D47" s="32">
        <v>0.89600000000000013</v>
      </c>
      <c r="E47" s="8">
        <f t="shared" si="0"/>
        <v>1.5841280000000004</v>
      </c>
      <c r="F47" s="17">
        <v>0.46</v>
      </c>
      <c r="G47" s="11">
        <f t="shared" si="1"/>
        <v>0.62560000000000004</v>
      </c>
      <c r="H47" s="21">
        <f t="shared" si="2"/>
        <v>2.2097280000000006</v>
      </c>
      <c r="I47" s="15"/>
      <c r="J47" s="10">
        <f t="shared" si="3"/>
        <v>0</v>
      </c>
      <c r="K47" s="10">
        <f t="shared" si="4"/>
        <v>0</v>
      </c>
      <c r="L47" s="23">
        <v>200</v>
      </c>
      <c r="M47" s="23" t="s">
        <v>1</v>
      </c>
    </row>
    <row r="48" spans="1:13" ht="30.75" customHeight="1">
      <c r="A48" s="72" t="s">
        <v>82</v>
      </c>
      <c r="B48" s="73">
        <v>9</v>
      </c>
      <c r="C48" s="73" t="s">
        <v>85</v>
      </c>
      <c r="D48" s="32">
        <v>0.89600000000000013</v>
      </c>
      <c r="E48" s="8">
        <f t="shared" si="0"/>
        <v>1.5841280000000004</v>
      </c>
      <c r="F48" s="17">
        <v>0.1</v>
      </c>
      <c r="G48" s="11">
        <f t="shared" si="1"/>
        <v>0.13600000000000001</v>
      </c>
      <c r="H48" s="21">
        <f t="shared" si="2"/>
        <v>1.7201280000000003</v>
      </c>
      <c r="I48" s="15"/>
      <c r="J48" s="10">
        <f t="shared" si="3"/>
        <v>0</v>
      </c>
      <c r="K48" s="10">
        <f t="shared" si="4"/>
        <v>0</v>
      </c>
      <c r="L48" s="23">
        <v>1000</v>
      </c>
      <c r="M48" s="23" t="s">
        <v>1</v>
      </c>
    </row>
    <row r="49" spans="1:13" ht="30.75" customHeight="1">
      <c r="A49" s="72" t="s">
        <v>82</v>
      </c>
      <c r="B49" s="73">
        <v>1</v>
      </c>
      <c r="C49" s="73" t="s">
        <v>86</v>
      </c>
      <c r="D49" s="32">
        <v>0.33600000000000002</v>
      </c>
      <c r="E49" s="8">
        <f t="shared" si="0"/>
        <v>0.59404800000000002</v>
      </c>
      <c r="F49" s="17">
        <v>0.1</v>
      </c>
      <c r="G49" s="11">
        <f t="shared" si="1"/>
        <v>0.13600000000000001</v>
      </c>
      <c r="H49" s="21">
        <f t="shared" si="2"/>
        <v>0.73004800000000003</v>
      </c>
      <c r="I49" s="15"/>
      <c r="J49" s="10">
        <f t="shared" si="3"/>
        <v>0</v>
      </c>
      <c r="K49" s="10">
        <f t="shared" si="4"/>
        <v>0</v>
      </c>
      <c r="L49" s="23">
        <v>1000</v>
      </c>
      <c r="M49" s="23" t="s">
        <v>1</v>
      </c>
    </row>
    <row r="50" spans="1:13" ht="30.75" customHeight="1">
      <c r="A50" s="72" t="s">
        <v>82</v>
      </c>
      <c r="B50" s="73">
        <v>6</v>
      </c>
      <c r="C50" s="73" t="s">
        <v>87</v>
      </c>
      <c r="D50" s="32">
        <v>0.56000000000000005</v>
      </c>
      <c r="E50" s="8">
        <f t="shared" si="0"/>
        <v>0.99008000000000018</v>
      </c>
      <c r="F50" s="17">
        <v>0.46</v>
      </c>
      <c r="G50" s="11">
        <f t="shared" si="1"/>
        <v>0.62560000000000004</v>
      </c>
      <c r="H50" s="21">
        <f t="shared" si="2"/>
        <v>1.6156800000000002</v>
      </c>
      <c r="I50" s="15"/>
      <c r="J50" s="10">
        <f t="shared" si="3"/>
        <v>0</v>
      </c>
      <c r="K50" s="10">
        <f t="shared" si="4"/>
        <v>0</v>
      </c>
      <c r="L50" s="23">
        <v>200</v>
      </c>
      <c r="M50" s="23" t="s">
        <v>1</v>
      </c>
    </row>
    <row r="51" spans="1:13" ht="30.75" customHeight="1">
      <c r="A51" s="72" t="s">
        <v>82</v>
      </c>
      <c r="B51" s="73">
        <v>7</v>
      </c>
      <c r="C51" s="73" t="s">
        <v>88</v>
      </c>
      <c r="D51" s="32">
        <v>0.56000000000000005</v>
      </c>
      <c r="E51" s="8">
        <f t="shared" si="0"/>
        <v>0.99008000000000018</v>
      </c>
      <c r="F51" s="17">
        <v>0.1</v>
      </c>
      <c r="G51" s="11">
        <f t="shared" si="1"/>
        <v>0.13600000000000001</v>
      </c>
      <c r="H51" s="21">
        <f t="shared" si="2"/>
        <v>1.1260800000000002</v>
      </c>
      <c r="I51" s="15"/>
      <c r="J51" s="10">
        <f t="shared" si="3"/>
        <v>0</v>
      </c>
      <c r="K51" s="10">
        <f t="shared" si="4"/>
        <v>0</v>
      </c>
      <c r="L51" s="23">
        <v>1000</v>
      </c>
      <c r="M51" s="23" t="s">
        <v>1</v>
      </c>
    </row>
    <row r="52" spans="1:13" ht="30.75" customHeight="1">
      <c r="A52" s="72" t="s">
        <v>82</v>
      </c>
      <c r="B52" s="73">
        <v>3</v>
      </c>
      <c r="C52" s="73" t="s">
        <v>89</v>
      </c>
      <c r="D52" s="32">
        <v>0.44800000000000006</v>
      </c>
      <c r="E52" s="8">
        <f t="shared" si="0"/>
        <v>0.79206400000000021</v>
      </c>
      <c r="F52" s="17">
        <v>0.23</v>
      </c>
      <c r="G52" s="11">
        <f t="shared" si="1"/>
        <v>0.31280000000000002</v>
      </c>
      <c r="H52" s="21">
        <f t="shared" si="2"/>
        <v>1.1048640000000003</v>
      </c>
      <c r="I52" s="15"/>
      <c r="J52" s="10">
        <f t="shared" si="3"/>
        <v>0</v>
      </c>
      <c r="K52" s="10">
        <f t="shared" si="4"/>
        <v>0</v>
      </c>
      <c r="L52" s="23">
        <v>400</v>
      </c>
      <c r="M52" s="23" t="s">
        <v>1</v>
      </c>
    </row>
    <row r="53" spans="1:13" ht="30.75" customHeight="1">
      <c r="A53" s="72" t="s">
        <v>82</v>
      </c>
      <c r="B53" s="73">
        <v>10</v>
      </c>
      <c r="C53" s="73" t="s">
        <v>90</v>
      </c>
      <c r="D53" s="32">
        <v>0.89600000000000013</v>
      </c>
      <c r="E53" s="8">
        <f t="shared" si="0"/>
        <v>1.5841280000000004</v>
      </c>
      <c r="F53" s="17">
        <v>0.1</v>
      </c>
      <c r="G53" s="11">
        <f t="shared" si="1"/>
        <v>0.13600000000000001</v>
      </c>
      <c r="H53" s="21">
        <f t="shared" si="2"/>
        <v>1.7201280000000003</v>
      </c>
      <c r="I53" s="15"/>
      <c r="J53" s="10">
        <f t="shared" si="3"/>
        <v>0</v>
      </c>
      <c r="K53" s="10">
        <f t="shared" si="4"/>
        <v>0</v>
      </c>
      <c r="L53" s="23">
        <v>1000</v>
      </c>
      <c r="M53" s="23" t="s">
        <v>1</v>
      </c>
    </row>
    <row r="54" spans="1:13" ht="30.75" customHeight="1">
      <c r="A54" s="72" t="s">
        <v>82</v>
      </c>
      <c r="B54" s="73">
        <v>8</v>
      </c>
      <c r="C54" s="73" t="s">
        <v>91</v>
      </c>
      <c r="D54" s="32">
        <v>0.56000000000000005</v>
      </c>
      <c r="E54" s="8">
        <f t="shared" si="0"/>
        <v>0.99008000000000018</v>
      </c>
      <c r="F54" s="17">
        <v>0.1</v>
      </c>
      <c r="G54" s="11">
        <f t="shared" si="1"/>
        <v>0.13600000000000001</v>
      </c>
      <c r="H54" s="21">
        <f t="shared" si="2"/>
        <v>1.1260800000000002</v>
      </c>
      <c r="I54" s="15"/>
      <c r="J54" s="10">
        <f t="shared" si="3"/>
        <v>0</v>
      </c>
      <c r="K54" s="10">
        <f t="shared" si="4"/>
        <v>0</v>
      </c>
      <c r="L54" s="23">
        <v>1000</v>
      </c>
      <c r="M54" s="23" t="s">
        <v>1</v>
      </c>
    </row>
    <row r="55" spans="1:13" ht="30.75" customHeight="1">
      <c r="A55" s="72" t="s">
        <v>82</v>
      </c>
      <c r="B55" s="73">
        <v>5</v>
      </c>
      <c r="C55" s="73" t="s">
        <v>92</v>
      </c>
      <c r="D55" s="32">
        <v>0.56000000000000005</v>
      </c>
      <c r="E55" s="8">
        <f t="shared" si="0"/>
        <v>0.99008000000000018</v>
      </c>
      <c r="F55" s="17">
        <v>0.15</v>
      </c>
      <c r="G55" s="11">
        <f t="shared" si="1"/>
        <v>0.20400000000000001</v>
      </c>
      <c r="H55" s="21">
        <f t="shared" si="2"/>
        <v>1.1940800000000003</v>
      </c>
      <c r="I55" s="15"/>
      <c r="J55" s="10">
        <f t="shared" si="3"/>
        <v>0</v>
      </c>
      <c r="K55" s="10">
        <f t="shared" si="4"/>
        <v>0</v>
      </c>
      <c r="L55" s="23">
        <v>600</v>
      </c>
      <c r="M55" s="23" t="s">
        <v>1</v>
      </c>
    </row>
    <row r="56" spans="1:13" ht="30.75" customHeight="1">
      <c r="A56" s="72" t="s">
        <v>93</v>
      </c>
      <c r="B56" s="73">
        <v>1</v>
      </c>
      <c r="C56" s="73" t="s">
        <v>94</v>
      </c>
      <c r="D56" s="32">
        <v>0.16800000000000001</v>
      </c>
      <c r="E56" s="8">
        <f t="shared" si="0"/>
        <v>0.29702400000000001</v>
      </c>
      <c r="F56" s="17">
        <v>4.4999999999999998E-2</v>
      </c>
      <c r="G56" s="11">
        <f t="shared" si="1"/>
        <v>6.1200000000000004E-2</v>
      </c>
      <c r="H56" s="21">
        <f t="shared" si="2"/>
        <v>0.35822399999999999</v>
      </c>
      <c r="I56" s="15"/>
      <c r="J56" s="10">
        <f t="shared" si="3"/>
        <v>0</v>
      </c>
      <c r="K56" s="10">
        <f t="shared" si="4"/>
        <v>0</v>
      </c>
      <c r="L56" s="23">
        <v>3000</v>
      </c>
      <c r="M56" s="23" t="s">
        <v>1</v>
      </c>
    </row>
    <row r="57" spans="1:13" ht="30.75" customHeight="1">
      <c r="A57" s="72" t="s">
        <v>95</v>
      </c>
      <c r="B57" s="73">
        <v>22</v>
      </c>
      <c r="C57" s="73" t="s">
        <v>96</v>
      </c>
      <c r="D57" s="32">
        <v>0.19040000000000004</v>
      </c>
      <c r="E57" s="8">
        <f t="shared" si="0"/>
        <v>0.33662720000000013</v>
      </c>
      <c r="F57" s="17">
        <v>0.03</v>
      </c>
      <c r="G57" s="11">
        <f t="shared" si="1"/>
        <v>4.0800000000000003E-2</v>
      </c>
      <c r="H57" s="21">
        <f t="shared" si="2"/>
        <v>0.37742720000000013</v>
      </c>
      <c r="I57" s="15"/>
      <c r="J57" s="10">
        <f t="shared" si="3"/>
        <v>0</v>
      </c>
      <c r="K57" s="10">
        <f t="shared" si="4"/>
        <v>0</v>
      </c>
      <c r="L57" s="23">
        <v>6000</v>
      </c>
      <c r="M57" s="23" t="s">
        <v>1</v>
      </c>
    </row>
    <row r="58" spans="1:13" ht="30.75" customHeight="1">
      <c r="A58" s="72" t="s">
        <v>95</v>
      </c>
      <c r="B58" s="73">
        <v>20</v>
      </c>
      <c r="C58" s="73" t="s">
        <v>97</v>
      </c>
      <c r="D58" s="32">
        <v>0.2016</v>
      </c>
      <c r="E58" s="8">
        <f t="shared" si="0"/>
        <v>0.3564288000000001</v>
      </c>
      <c r="F58" s="17">
        <v>0.03</v>
      </c>
      <c r="G58" s="11">
        <f t="shared" si="1"/>
        <v>4.0800000000000003E-2</v>
      </c>
      <c r="H58" s="21">
        <f t="shared" si="2"/>
        <v>0.3972288000000001</v>
      </c>
      <c r="I58" s="15"/>
      <c r="J58" s="10">
        <f t="shared" si="3"/>
        <v>0</v>
      </c>
      <c r="K58" s="10">
        <f t="shared" si="4"/>
        <v>0</v>
      </c>
      <c r="L58" s="23">
        <v>7000</v>
      </c>
      <c r="M58" s="23" t="s">
        <v>1</v>
      </c>
    </row>
    <row r="59" spans="1:13" ht="30.75" customHeight="1">
      <c r="A59" s="72" t="s">
        <v>95</v>
      </c>
      <c r="B59" s="73">
        <v>17</v>
      </c>
      <c r="C59" s="73" t="s">
        <v>98</v>
      </c>
      <c r="D59" s="32">
        <v>0.16800000000000001</v>
      </c>
      <c r="E59" s="8">
        <f t="shared" si="0"/>
        <v>0.29702400000000001</v>
      </c>
      <c r="F59" s="17">
        <v>0.03</v>
      </c>
      <c r="G59" s="11">
        <f t="shared" si="1"/>
        <v>4.0800000000000003E-2</v>
      </c>
      <c r="H59" s="21">
        <f t="shared" si="2"/>
        <v>0.33782400000000001</v>
      </c>
      <c r="I59" s="15"/>
      <c r="J59" s="10">
        <f t="shared" si="3"/>
        <v>0</v>
      </c>
      <c r="K59" s="10">
        <f t="shared" si="4"/>
        <v>0</v>
      </c>
      <c r="L59" s="23">
        <v>7000</v>
      </c>
      <c r="M59" s="23" t="s">
        <v>1</v>
      </c>
    </row>
    <row r="60" spans="1:13" ht="30.75" customHeight="1">
      <c r="A60" s="72" t="s">
        <v>95</v>
      </c>
      <c r="B60" s="73">
        <v>25</v>
      </c>
      <c r="C60" s="73" t="s">
        <v>99</v>
      </c>
      <c r="D60" s="32">
        <v>0.2016</v>
      </c>
      <c r="E60" s="8">
        <f t="shared" si="0"/>
        <v>0.3564288000000001</v>
      </c>
      <c r="F60" s="17">
        <v>0.03</v>
      </c>
      <c r="G60" s="11">
        <f t="shared" si="1"/>
        <v>4.0800000000000003E-2</v>
      </c>
      <c r="H60" s="21">
        <f t="shared" si="2"/>
        <v>0.3972288000000001</v>
      </c>
      <c r="I60" s="15"/>
      <c r="J60" s="10">
        <f t="shared" si="3"/>
        <v>0</v>
      </c>
      <c r="K60" s="10">
        <f t="shared" si="4"/>
        <v>0</v>
      </c>
      <c r="L60" s="23">
        <v>7000</v>
      </c>
      <c r="M60" s="23" t="s">
        <v>1</v>
      </c>
    </row>
    <row r="61" spans="1:13" ht="30.75" customHeight="1">
      <c r="A61" s="72" t="s">
        <v>95</v>
      </c>
      <c r="B61" s="73">
        <v>1</v>
      </c>
      <c r="C61" s="73" t="s">
        <v>100</v>
      </c>
      <c r="D61" s="32">
        <v>0.13440000000000002</v>
      </c>
      <c r="E61" s="8">
        <f t="shared" si="0"/>
        <v>0.23761920000000009</v>
      </c>
      <c r="F61" s="17">
        <v>0.03</v>
      </c>
      <c r="G61" s="11">
        <f t="shared" si="1"/>
        <v>4.0800000000000003E-2</v>
      </c>
      <c r="H61" s="21">
        <f t="shared" si="2"/>
        <v>0.27841920000000009</v>
      </c>
      <c r="I61" s="15"/>
      <c r="J61" s="10">
        <f t="shared" si="3"/>
        <v>0</v>
      </c>
      <c r="K61" s="10">
        <f t="shared" si="4"/>
        <v>0</v>
      </c>
      <c r="L61" s="23">
        <v>6000</v>
      </c>
      <c r="M61" s="23" t="s">
        <v>1</v>
      </c>
    </row>
    <row r="62" spans="1:13" ht="30.75" customHeight="1">
      <c r="A62" s="72" t="s">
        <v>95</v>
      </c>
      <c r="B62" s="73">
        <v>19</v>
      </c>
      <c r="C62" s="73" t="s">
        <v>101</v>
      </c>
      <c r="D62" s="32">
        <v>0.16800000000000001</v>
      </c>
      <c r="E62" s="8">
        <f t="shared" si="0"/>
        <v>0.29702400000000001</v>
      </c>
      <c r="F62" s="17">
        <v>0.03</v>
      </c>
      <c r="G62" s="11">
        <f t="shared" si="1"/>
        <v>4.0800000000000003E-2</v>
      </c>
      <c r="H62" s="21">
        <f t="shared" si="2"/>
        <v>0.33782400000000001</v>
      </c>
      <c r="I62" s="15"/>
      <c r="J62" s="10">
        <f t="shared" si="3"/>
        <v>0</v>
      </c>
      <c r="K62" s="10">
        <f t="shared" si="4"/>
        <v>0</v>
      </c>
      <c r="L62" s="23">
        <v>7000</v>
      </c>
      <c r="M62" s="23" t="s">
        <v>1</v>
      </c>
    </row>
    <row r="63" spans="1:13" ht="30.75" customHeight="1">
      <c r="A63" s="72" t="s">
        <v>95</v>
      </c>
      <c r="B63" s="73">
        <v>23</v>
      </c>
      <c r="C63" s="73" t="s">
        <v>102</v>
      </c>
      <c r="D63" s="32">
        <v>0.16800000000000001</v>
      </c>
      <c r="E63" s="8">
        <f t="shared" si="0"/>
        <v>0.29702400000000001</v>
      </c>
      <c r="F63" s="17">
        <v>0.03</v>
      </c>
      <c r="G63" s="11">
        <f t="shared" si="1"/>
        <v>4.0800000000000003E-2</v>
      </c>
      <c r="H63" s="21">
        <f t="shared" si="2"/>
        <v>0.33782400000000001</v>
      </c>
      <c r="I63" s="15"/>
      <c r="J63" s="10">
        <f t="shared" si="3"/>
        <v>0</v>
      </c>
      <c r="K63" s="10">
        <f t="shared" si="4"/>
        <v>0</v>
      </c>
      <c r="L63" s="23">
        <v>7000</v>
      </c>
      <c r="M63" s="23" t="s">
        <v>1</v>
      </c>
    </row>
    <row r="64" spans="1:13" ht="30.75" customHeight="1">
      <c r="A64" s="72" t="s">
        <v>95</v>
      </c>
      <c r="B64" s="73">
        <v>4</v>
      </c>
      <c r="C64" s="73" t="s">
        <v>103</v>
      </c>
      <c r="D64" s="32">
        <v>0.16800000000000001</v>
      </c>
      <c r="E64" s="8">
        <f t="shared" si="0"/>
        <v>0.29702400000000001</v>
      </c>
      <c r="F64" s="17">
        <v>0.03</v>
      </c>
      <c r="G64" s="11">
        <f t="shared" si="1"/>
        <v>4.0800000000000003E-2</v>
      </c>
      <c r="H64" s="21">
        <f t="shared" si="2"/>
        <v>0.33782400000000001</v>
      </c>
      <c r="I64" s="15"/>
      <c r="J64" s="10">
        <f t="shared" si="3"/>
        <v>0</v>
      </c>
      <c r="K64" s="10">
        <f t="shared" si="4"/>
        <v>0</v>
      </c>
      <c r="L64" s="23">
        <v>6000</v>
      </c>
      <c r="M64" s="23" t="s">
        <v>1</v>
      </c>
    </row>
    <row r="65" spans="1:13" ht="30.75" customHeight="1">
      <c r="A65" s="72" t="s">
        <v>95</v>
      </c>
      <c r="B65" s="73">
        <v>13</v>
      </c>
      <c r="C65" s="73" t="s">
        <v>104</v>
      </c>
      <c r="D65" s="32">
        <v>0.13440000000000002</v>
      </c>
      <c r="E65" s="8">
        <f t="shared" si="0"/>
        <v>0.23761920000000009</v>
      </c>
      <c r="F65" s="17">
        <v>0.03</v>
      </c>
      <c r="G65" s="11">
        <f t="shared" si="1"/>
        <v>4.0800000000000003E-2</v>
      </c>
      <c r="H65" s="21">
        <f t="shared" si="2"/>
        <v>0.27841920000000009</v>
      </c>
      <c r="I65" s="15"/>
      <c r="J65" s="10">
        <f t="shared" si="3"/>
        <v>0</v>
      </c>
      <c r="K65" s="10">
        <f t="shared" si="4"/>
        <v>0</v>
      </c>
      <c r="L65" s="23">
        <v>6000</v>
      </c>
      <c r="M65" s="23" t="s">
        <v>1</v>
      </c>
    </row>
    <row r="66" spans="1:13" ht="30.75" customHeight="1">
      <c r="A66" s="72" t="s">
        <v>95</v>
      </c>
      <c r="B66" s="73">
        <v>5</v>
      </c>
      <c r="C66" s="73" t="s">
        <v>105</v>
      </c>
      <c r="D66" s="32">
        <v>0.2016</v>
      </c>
      <c r="E66" s="8">
        <f t="shared" si="0"/>
        <v>0.3564288000000001</v>
      </c>
      <c r="F66" s="17">
        <v>0.03</v>
      </c>
      <c r="G66" s="11">
        <f t="shared" si="1"/>
        <v>4.0800000000000003E-2</v>
      </c>
      <c r="H66" s="21">
        <f t="shared" si="2"/>
        <v>0.3972288000000001</v>
      </c>
      <c r="I66" s="15"/>
      <c r="J66" s="10">
        <f t="shared" si="3"/>
        <v>0</v>
      </c>
      <c r="K66" s="10">
        <f t="shared" si="4"/>
        <v>0</v>
      </c>
      <c r="L66" s="23">
        <v>6000</v>
      </c>
      <c r="M66" s="23" t="s">
        <v>1</v>
      </c>
    </row>
    <row r="67" spans="1:13" ht="30.75" customHeight="1">
      <c r="A67" s="72" t="s">
        <v>95</v>
      </c>
      <c r="B67" s="73">
        <v>6</v>
      </c>
      <c r="C67" s="73" t="s">
        <v>106</v>
      </c>
      <c r="D67" s="32">
        <v>0.16800000000000001</v>
      </c>
      <c r="E67" s="8">
        <f t="shared" si="0"/>
        <v>0.29702400000000001</v>
      </c>
      <c r="F67" s="17">
        <v>0.03</v>
      </c>
      <c r="G67" s="11">
        <f t="shared" si="1"/>
        <v>4.0800000000000003E-2</v>
      </c>
      <c r="H67" s="21">
        <f t="shared" si="2"/>
        <v>0.33782400000000001</v>
      </c>
      <c r="I67" s="15"/>
      <c r="J67" s="10">
        <f t="shared" si="3"/>
        <v>0</v>
      </c>
      <c r="K67" s="10">
        <f t="shared" si="4"/>
        <v>0</v>
      </c>
      <c r="L67" s="23">
        <v>6000</v>
      </c>
      <c r="M67" s="23" t="s">
        <v>1</v>
      </c>
    </row>
    <row r="68" spans="1:13" ht="30.75" customHeight="1">
      <c r="A68" s="72" t="s">
        <v>95</v>
      </c>
      <c r="B68" s="73">
        <v>24</v>
      </c>
      <c r="C68" s="73" t="s">
        <v>107</v>
      </c>
      <c r="D68" s="32">
        <v>0.16800000000000001</v>
      </c>
      <c r="E68" s="8">
        <f t="shared" si="0"/>
        <v>0.29702400000000001</v>
      </c>
      <c r="F68" s="17">
        <v>0.03</v>
      </c>
      <c r="G68" s="11">
        <f t="shared" si="1"/>
        <v>4.0800000000000003E-2</v>
      </c>
      <c r="H68" s="21">
        <f t="shared" si="2"/>
        <v>0.33782400000000001</v>
      </c>
      <c r="I68" s="15"/>
      <c r="J68" s="10">
        <f t="shared" si="3"/>
        <v>0</v>
      </c>
      <c r="K68" s="10">
        <f t="shared" si="4"/>
        <v>0</v>
      </c>
      <c r="L68" s="23">
        <v>8000</v>
      </c>
      <c r="M68" s="23" t="s">
        <v>1</v>
      </c>
    </row>
    <row r="69" spans="1:13" ht="30.75" customHeight="1">
      <c r="A69" s="72" t="s">
        <v>95</v>
      </c>
      <c r="B69" s="73">
        <v>7</v>
      </c>
      <c r="C69" s="73" t="s">
        <v>108</v>
      </c>
      <c r="D69" s="32">
        <v>0.13440000000000002</v>
      </c>
      <c r="E69" s="8">
        <f t="shared" si="0"/>
        <v>0.23761920000000009</v>
      </c>
      <c r="F69" s="17">
        <v>0.03</v>
      </c>
      <c r="G69" s="11">
        <f t="shared" si="1"/>
        <v>4.0800000000000003E-2</v>
      </c>
      <c r="H69" s="21">
        <f t="shared" si="2"/>
        <v>0.27841920000000009</v>
      </c>
      <c r="I69" s="15"/>
      <c r="J69" s="10">
        <f t="shared" si="3"/>
        <v>0</v>
      </c>
      <c r="K69" s="10">
        <f t="shared" si="4"/>
        <v>0</v>
      </c>
      <c r="L69" s="23">
        <v>7000</v>
      </c>
      <c r="M69" s="23" t="s">
        <v>1</v>
      </c>
    </row>
    <row r="70" spans="1:13" ht="30.75" customHeight="1">
      <c r="A70" s="72" t="s">
        <v>95</v>
      </c>
      <c r="B70" s="73">
        <v>9</v>
      </c>
      <c r="C70" s="73" t="s">
        <v>109</v>
      </c>
      <c r="D70" s="32">
        <v>0.16800000000000001</v>
      </c>
      <c r="E70" s="8">
        <f t="shared" si="0"/>
        <v>0.29702400000000001</v>
      </c>
      <c r="F70" s="17">
        <v>0.03</v>
      </c>
      <c r="G70" s="11">
        <f t="shared" si="1"/>
        <v>4.0800000000000003E-2</v>
      </c>
      <c r="H70" s="21">
        <f t="shared" si="2"/>
        <v>0.33782400000000001</v>
      </c>
      <c r="I70" s="15"/>
      <c r="J70" s="10">
        <f t="shared" si="3"/>
        <v>0</v>
      </c>
      <c r="K70" s="10">
        <f t="shared" si="4"/>
        <v>0</v>
      </c>
      <c r="L70" s="23">
        <v>6000</v>
      </c>
      <c r="M70" s="23" t="s">
        <v>1</v>
      </c>
    </row>
    <row r="71" spans="1:13" ht="30.75" customHeight="1">
      <c r="A71" s="72" t="s">
        <v>95</v>
      </c>
      <c r="B71" s="73">
        <v>10</v>
      </c>
      <c r="C71" s="73" t="s">
        <v>110</v>
      </c>
      <c r="D71" s="32">
        <v>0.16800000000000001</v>
      </c>
      <c r="E71" s="8">
        <f t="shared" si="0"/>
        <v>0.29702400000000001</v>
      </c>
      <c r="F71" s="17">
        <v>0.03</v>
      </c>
      <c r="G71" s="11">
        <f t="shared" si="1"/>
        <v>4.0800000000000003E-2</v>
      </c>
      <c r="H71" s="21">
        <f t="shared" si="2"/>
        <v>0.33782400000000001</v>
      </c>
      <c r="I71" s="15"/>
      <c r="J71" s="10">
        <f t="shared" si="3"/>
        <v>0</v>
      </c>
      <c r="K71" s="10">
        <f t="shared" si="4"/>
        <v>0</v>
      </c>
      <c r="L71" s="23">
        <v>7000</v>
      </c>
      <c r="M71" s="23" t="s">
        <v>1</v>
      </c>
    </row>
    <row r="72" spans="1:13" ht="30.75" customHeight="1">
      <c r="A72" s="72" t="s">
        <v>95</v>
      </c>
      <c r="B72" s="73">
        <v>2</v>
      </c>
      <c r="C72" s="73" t="s">
        <v>111</v>
      </c>
      <c r="D72" s="32">
        <v>0.16800000000000001</v>
      </c>
      <c r="E72" s="8">
        <f t="shared" si="0"/>
        <v>0.29702400000000001</v>
      </c>
      <c r="F72" s="17">
        <v>0.03</v>
      </c>
      <c r="G72" s="11">
        <f t="shared" si="1"/>
        <v>4.0800000000000003E-2</v>
      </c>
      <c r="H72" s="21">
        <f t="shared" si="2"/>
        <v>0.33782400000000001</v>
      </c>
      <c r="I72" s="15"/>
      <c r="J72" s="10">
        <f t="shared" si="3"/>
        <v>0</v>
      </c>
      <c r="K72" s="10">
        <f t="shared" si="4"/>
        <v>0</v>
      </c>
      <c r="L72" s="23">
        <v>6000</v>
      </c>
      <c r="M72" s="23" t="s">
        <v>1</v>
      </c>
    </row>
    <row r="73" spans="1:13" ht="30.75" customHeight="1">
      <c r="A73" s="72" t="s">
        <v>112</v>
      </c>
      <c r="B73" s="73">
        <v>23</v>
      </c>
      <c r="C73" s="73" t="s">
        <v>113</v>
      </c>
      <c r="D73" s="32">
        <v>0.11200000000000002</v>
      </c>
      <c r="E73" s="8">
        <f t="shared" si="0"/>
        <v>0.19801600000000005</v>
      </c>
      <c r="F73" s="17">
        <v>4.4999999999999998E-2</v>
      </c>
      <c r="G73" s="11">
        <f t="shared" si="1"/>
        <v>6.1200000000000004E-2</v>
      </c>
      <c r="H73" s="21">
        <f t="shared" si="2"/>
        <v>0.25921600000000006</v>
      </c>
      <c r="I73" s="15"/>
      <c r="J73" s="10">
        <f t="shared" si="3"/>
        <v>0</v>
      </c>
      <c r="K73" s="10">
        <f t="shared" si="4"/>
        <v>0</v>
      </c>
      <c r="L73" s="23">
        <v>3300</v>
      </c>
      <c r="M73" s="23" t="s">
        <v>1</v>
      </c>
    </row>
    <row r="74" spans="1:13" ht="30.75" customHeight="1">
      <c r="A74" s="26" t="s">
        <v>112</v>
      </c>
      <c r="B74" s="25">
        <v>15</v>
      </c>
      <c r="C74" s="25" t="s">
        <v>114</v>
      </c>
      <c r="D74" s="32">
        <v>3.9200000000000006E-2</v>
      </c>
      <c r="E74" s="8">
        <f t="shared" si="0"/>
        <v>6.9305600000000023E-2</v>
      </c>
      <c r="F74" s="17">
        <v>0.03</v>
      </c>
      <c r="G74" s="11">
        <f t="shared" si="1"/>
        <v>4.0800000000000003E-2</v>
      </c>
      <c r="H74" s="21">
        <f t="shared" si="2"/>
        <v>0.11010560000000003</v>
      </c>
      <c r="I74" s="15"/>
      <c r="J74" s="10">
        <f t="shared" si="3"/>
        <v>0</v>
      </c>
      <c r="K74" s="10">
        <f t="shared" si="4"/>
        <v>0</v>
      </c>
      <c r="L74" s="23">
        <v>6600</v>
      </c>
      <c r="M74" s="23" t="s">
        <v>1</v>
      </c>
    </row>
    <row r="75" spans="1:13" ht="30.75" customHeight="1">
      <c r="A75" s="26" t="s">
        <v>112</v>
      </c>
      <c r="B75" s="25">
        <v>6</v>
      </c>
      <c r="C75" s="25" t="s">
        <v>115</v>
      </c>
      <c r="D75" s="32">
        <v>6.720000000000001E-2</v>
      </c>
      <c r="E75" s="8">
        <f t="shared" si="0"/>
        <v>0.11880960000000004</v>
      </c>
      <c r="F75" s="17">
        <v>0.03</v>
      </c>
      <c r="G75" s="11">
        <f t="shared" si="1"/>
        <v>4.0800000000000003E-2</v>
      </c>
      <c r="H75" s="21">
        <f t="shared" si="2"/>
        <v>0.15960960000000005</v>
      </c>
      <c r="I75" s="15"/>
      <c r="J75" s="10">
        <f t="shared" si="3"/>
        <v>0</v>
      </c>
      <c r="K75" s="10">
        <f t="shared" si="4"/>
        <v>0</v>
      </c>
      <c r="L75" s="23">
        <v>6600</v>
      </c>
      <c r="M75" s="23" t="s">
        <v>1</v>
      </c>
    </row>
    <row r="76" spans="1:13" ht="30.75" customHeight="1">
      <c r="A76" s="26" t="s">
        <v>112</v>
      </c>
      <c r="B76" s="25">
        <v>17</v>
      </c>
      <c r="C76" s="25" t="s">
        <v>116</v>
      </c>
      <c r="D76" s="32">
        <v>5.6000000000000008E-2</v>
      </c>
      <c r="E76" s="8">
        <f t="shared" si="0"/>
        <v>9.9008000000000027E-2</v>
      </c>
      <c r="F76" s="17">
        <v>0.03</v>
      </c>
      <c r="G76" s="11">
        <f t="shared" si="1"/>
        <v>4.0800000000000003E-2</v>
      </c>
      <c r="H76" s="21">
        <f t="shared" si="2"/>
        <v>0.13980800000000004</v>
      </c>
      <c r="I76" s="15"/>
      <c r="J76" s="10">
        <f t="shared" si="3"/>
        <v>0</v>
      </c>
      <c r="K76" s="10">
        <f t="shared" si="4"/>
        <v>0</v>
      </c>
      <c r="L76" s="23">
        <v>6600</v>
      </c>
      <c r="M76" s="23" t="s">
        <v>1</v>
      </c>
    </row>
    <row r="77" spans="1:13" ht="30.75" customHeight="1">
      <c r="A77" s="26" t="s">
        <v>112</v>
      </c>
      <c r="B77" s="25">
        <v>18</v>
      </c>
      <c r="C77" s="25" t="s">
        <v>117</v>
      </c>
      <c r="D77" s="32">
        <v>3.9200000000000006E-2</v>
      </c>
      <c r="E77" s="8">
        <f t="shared" ref="E77:E140" si="5">(D77*1.3)*1.36</f>
        <v>6.9305600000000023E-2</v>
      </c>
      <c r="F77" s="17">
        <v>0.03</v>
      </c>
      <c r="G77" s="11">
        <f t="shared" ref="G77:G140" si="6">F77*1.36</f>
        <v>4.0800000000000003E-2</v>
      </c>
      <c r="H77" s="21">
        <f t="shared" ref="H77:H140" si="7">E77+G77</f>
        <v>0.11010560000000003</v>
      </c>
      <c r="I77" s="15"/>
      <c r="J77" s="10">
        <f t="shared" ref="J77:J140" si="8">H77*I77</f>
        <v>0</v>
      </c>
      <c r="K77" s="10">
        <f t="shared" ref="K77:K140" si="9">J77-(J77*$K$9)</f>
        <v>0</v>
      </c>
      <c r="L77" s="23">
        <v>6600</v>
      </c>
      <c r="M77" s="23" t="s">
        <v>1</v>
      </c>
    </row>
    <row r="78" spans="1:13" ht="30.75" customHeight="1">
      <c r="A78" s="26" t="s">
        <v>112</v>
      </c>
      <c r="B78" s="25">
        <v>11</v>
      </c>
      <c r="C78" s="25" t="s">
        <v>118</v>
      </c>
      <c r="D78" s="32">
        <v>5.6000000000000008E-2</v>
      </c>
      <c r="E78" s="8">
        <f t="shared" si="5"/>
        <v>9.9008000000000027E-2</v>
      </c>
      <c r="F78" s="17">
        <v>3.5000000000000003E-2</v>
      </c>
      <c r="G78" s="11">
        <f t="shared" si="6"/>
        <v>4.760000000000001E-2</v>
      </c>
      <c r="H78" s="21">
        <f t="shared" si="7"/>
        <v>0.14660800000000004</v>
      </c>
      <c r="I78" s="15"/>
      <c r="J78" s="10">
        <f t="shared" si="8"/>
        <v>0</v>
      </c>
      <c r="K78" s="10">
        <f t="shared" si="9"/>
        <v>0</v>
      </c>
      <c r="L78" s="23">
        <v>5500</v>
      </c>
      <c r="M78" s="23" t="s">
        <v>1</v>
      </c>
    </row>
    <row r="79" spans="1:13" ht="30.75" customHeight="1">
      <c r="A79" s="26" t="s">
        <v>112</v>
      </c>
      <c r="B79" s="25">
        <v>19</v>
      </c>
      <c r="C79" s="25" t="s">
        <v>119</v>
      </c>
      <c r="D79" s="32">
        <v>5.6000000000000008E-2</v>
      </c>
      <c r="E79" s="8">
        <f t="shared" si="5"/>
        <v>9.9008000000000027E-2</v>
      </c>
      <c r="F79" s="17">
        <v>0.03</v>
      </c>
      <c r="G79" s="11">
        <f t="shared" si="6"/>
        <v>4.0800000000000003E-2</v>
      </c>
      <c r="H79" s="21">
        <f t="shared" si="7"/>
        <v>0.13980800000000004</v>
      </c>
      <c r="I79" s="15"/>
      <c r="J79" s="10">
        <f t="shared" si="8"/>
        <v>0</v>
      </c>
      <c r="K79" s="10">
        <f t="shared" si="9"/>
        <v>0</v>
      </c>
      <c r="L79" s="23">
        <v>6600</v>
      </c>
      <c r="M79" s="23" t="s">
        <v>1</v>
      </c>
    </row>
    <row r="80" spans="1:13" ht="30.75" customHeight="1">
      <c r="A80" s="26" t="s">
        <v>112</v>
      </c>
      <c r="B80" s="25">
        <v>1</v>
      </c>
      <c r="C80" s="25" t="s">
        <v>120</v>
      </c>
      <c r="D80" s="32">
        <v>3.9200000000000006E-2</v>
      </c>
      <c r="E80" s="8">
        <f t="shared" si="5"/>
        <v>6.9305600000000023E-2</v>
      </c>
      <c r="F80" s="17">
        <v>0.03</v>
      </c>
      <c r="G80" s="11">
        <f t="shared" si="6"/>
        <v>4.0800000000000003E-2</v>
      </c>
      <c r="H80" s="21">
        <f t="shared" si="7"/>
        <v>0.11010560000000003</v>
      </c>
      <c r="I80" s="15"/>
      <c r="J80" s="10">
        <f t="shared" si="8"/>
        <v>0</v>
      </c>
      <c r="K80" s="10">
        <f t="shared" si="9"/>
        <v>0</v>
      </c>
      <c r="L80" s="23">
        <v>6600</v>
      </c>
      <c r="M80" s="23" t="s">
        <v>1</v>
      </c>
    </row>
    <row r="81" spans="1:13" ht="30.75" customHeight="1">
      <c r="A81" s="26" t="s">
        <v>112</v>
      </c>
      <c r="B81" s="25">
        <v>5</v>
      </c>
      <c r="C81" s="25" t="s">
        <v>121</v>
      </c>
      <c r="D81" s="32">
        <v>5.6000000000000008E-2</v>
      </c>
      <c r="E81" s="8">
        <f t="shared" si="5"/>
        <v>9.9008000000000027E-2</v>
      </c>
      <c r="F81" s="17">
        <v>0.03</v>
      </c>
      <c r="G81" s="11">
        <f t="shared" si="6"/>
        <v>4.0800000000000003E-2</v>
      </c>
      <c r="H81" s="21">
        <f t="shared" si="7"/>
        <v>0.13980800000000004</v>
      </c>
      <c r="I81" s="15"/>
      <c r="J81" s="10">
        <f t="shared" si="8"/>
        <v>0</v>
      </c>
      <c r="K81" s="10">
        <f t="shared" si="9"/>
        <v>0</v>
      </c>
      <c r="L81" s="23">
        <v>6000</v>
      </c>
      <c r="M81" s="23" t="s">
        <v>1</v>
      </c>
    </row>
    <row r="82" spans="1:13" ht="30.75" customHeight="1">
      <c r="A82" s="72" t="s">
        <v>112</v>
      </c>
      <c r="B82" s="73">
        <v>21</v>
      </c>
      <c r="C82" s="73" t="s">
        <v>122</v>
      </c>
      <c r="D82" s="32">
        <v>3.9200000000000006E-2</v>
      </c>
      <c r="E82" s="8">
        <f t="shared" si="5"/>
        <v>6.9305600000000023E-2</v>
      </c>
      <c r="F82" s="17">
        <v>0.03</v>
      </c>
      <c r="G82" s="11">
        <f t="shared" si="6"/>
        <v>4.0800000000000003E-2</v>
      </c>
      <c r="H82" s="21">
        <f t="shared" si="7"/>
        <v>0.11010560000000003</v>
      </c>
      <c r="I82" s="15"/>
      <c r="J82" s="10">
        <f t="shared" si="8"/>
        <v>0</v>
      </c>
      <c r="K82" s="10">
        <f t="shared" si="9"/>
        <v>0</v>
      </c>
      <c r="L82" s="23">
        <v>6600</v>
      </c>
      <c r="M82" s="23" t="s">
        <v>1</v>
      </c>
    </row>
    <row r="83" spans="1:13" ht="30.75" customHeight="1">
      <c r="A83" s="26" t="s">
        <v>112</v>
      </c>
      <c r="B83" s="25">
        <v>8</v>
      </c>
      <c r="C83" s="25" t="s">
        <v>123</v>
      </c>
      <c r="D83" s="32">
        <v>3.9200000000000006E-2</v>
      </c>
      <c r="E83" s="8">
        <f t="shared" si="5"/>
        <v>6.9305600000000023E-2</v>
      </c>
      <c r="F83" s="17">
        <v>0.03</v>
      </c>
      <c r="G83" s="11">
        <f t="shared" si="6"/>
        <v>4.0800000000000003E-2</v>
      </c>
      <c r="H83" s="21">
        <f t="shared" si="7"/>
        <v>0.11010560000000003</v>
      </c>
      <c r="I83" s="15"/>
      <c r="J83" s="10">
        <f t="shared" si="8"/>
        <v>0</v>
      </c>
      <c r="K83" s="10">
        <f t="shared" si="9"/>
        <v>0</v>
      </c>
      <c r="L83" s="23">
        <v>6600</v>
      </c>
      <c r="M83" s="23" t="s">
        <v>1</v>
      </c>
    </row>
    <row r="84" spans="1:13" ht="30.75" customHeight="1">
      <c r="A84" s="26" t="s">
        <v>112</v>
      </c>
      <c r="B84" s="25">
        <v>9</v>
      </c>
      <c r="C84" s="25" t="s">
        <v>124</v>
      </c>
      <c r="D84" s="32">
        <v>3.9200000000000006E-2</v>
      </c>
      <c r="E84" s="8">
        <f t="shared" si="5"/>
        <v>6.9305600000000023E-2</v>
      </c>
      <c r="F84" s="17">
        <v>0.03</v>
      </c>
      <c r="G84" s="11">
        <f t="shared" si="6"/>
        <v>4.0800000000000003E-2</v>
      </c>
      <c r="H84" s="21">
        <f t="shared" si="7"/>
        <v>0.11010560000000003</v>
      </c>
      <c r="I84" s="15"/>
      <c r="J84" s="10">
        <f t="shared" si="8"/>
        <v>0</v>
      </c>
      <c r="K84" s="10">
        <f t="shared" si="9"/>
        <v>0</v>
      </c>
      <c r="L84" s="23">
        <v>6600</v>
      </c>
      <c r="M84" s="23" t="s">
        <v>1</v>
      </c>
    </row>
    <row r="85" spans="1:13" ht="30.75" customHeight="1">
      <c r="A85" s="26" t="s">
        <v>112</v>
      </c>
      <c r="B85" s="25">
        <v>16</v>
      </c>
      <c r="C85" s="25" t="s">
        <v>125</v>
      </c>
      <c r="D85" s="32">
        <v>3.9200000000000006E-2</v>
      </c>
      <c r="E85" s="8">
        <f t="shared" si="5"/>
        <v>6.9305600000000023E-2</v>
      </c>
      <c r="F85" s="17">
        <v>0.03</v>
      </c>
      <c r="G85" s="11">
        <f t="shared" si="6"/>
        <v>4.0800000000000003E-2</v>
      </c>
      <c r="H85" s="21">
        <f t="shared" si="7"/>
        <v>0.11010560000000003</v>
      </c>
      <c r="I85" s="15"/>
      <c r="J85" s="10">
        <f t="shared" si="8"/>
        <v>0</v>
      </c>
      <c r="K85" s="10">
        <f t="shared" si="9"/>
        <v>0</v>
      </c>
      <c r="L85" s="23">
        <v>6600</v>
      </c>
      <c r="M85" s="23" t="s">
        <v>1</v>
      </c>
    </row>
    <row r="86" spans="1:13" ht="30.75" customHeight="1">
      <c r="A86" s="26" t="s">
        <v>112</v>
      </c>
      <c r="B86" s="25">
        <v>10</v>
      </c>
      <c r="C86" s="25" t="s">
        <v>126</v>
      </c>
      <c r="D86" s="32">
        <v>3.9200000000000006E-2</v>
      </c>
      <c r="E86" s="8">
        <f t="shared" si="5"/>
        <v>6.9305600000000023E-2</v>
      </c>
      <c r="F86" s="17">
        <v>0.03</v>
      </c>
      <c r="G86" s="11">
        <f t="shared" si="6"/>
        <v>4.0800000000000003E-2</v>
      </c>
      <c r="H86" s="21">
        <f t="shared" si="7"/>
        <v>0.11010560000000003</v>
      </c>
      <c r="I86" s="15"/>
      <c r="J86" s="10">
        <f t="shared" si="8"/>
        <v>0</v>
      </c>
      <c r="K86" s="10">
        <f t="shared" si="9"/>
        <v>0</v>
      </c>
      <c r="L86" s="23">
        <v>6600</v>
      </c>
      <c r="M86" s="23" t="s">
        <v>1</v>
      </c>
    </row>
    <row r="87" spans="1:13" ht="30.75" customHeight="1">
      <c r="A87" s="26" t="s">
        <v>112</v>
      </c>
      <c r="B87" s="25">
        <v>7</v>
      </c>
      <c r="C87" s="25" t="s">
        <v>127</v>
      </c>
      <c r="D87" s="32">
        <v>6.720000000000001E-2</v>
      </c>
      <c r="E87" s="8">
        <f t="shared" si="5"/>
        <v>0.11880960000000004</v>
      </c>
      <c r="F87" s="17">
        <v>0.03</v>
      </c>
      <c r="G87" s="11">
        <f t="shared" si="6"/>
        <v>4.0800000000000003E-2</v>
      </c>
      <c r="H87" s="21">
        <f t="shared" si="7"/>
        <v>0.15960960000000005</v>
      </c>
      <c r="I87" s="15"/>
      <c r="J87" s="10">
        <f t="shared" si="8"/>
        <v>0</v>
      </c>
      <c r="K87" s="10">
        <f t="shared" si="9"/>
        <v>0</v>
      </c>
      <c r="L87" s="23">
        <v>6600</v>
      </c>
      <c r="M87" s="23" t="s">
        <v>1</v>
      </c>
    </row>
    <row r="88" spans="1:13" ht="30.75" customHeight="1">
      <c r="A88" s="26" t="s">
        <v>128</v>
      </c>
      <c r="B88" s="25">
        <v>2</v>
      </c>
      <c r="C88" s="25" t="s">
        <v>129</v>
      </c>
      <c r="D88" s="32">
        <v>0.2016</v>
      </c>
      <c r="E88" s="8">
        <f t="shared" si="5"/>
        <v>0.3564288000000001</v>
      </c>
      <c r="F88" s="17">
        <v>0.05</v>
      </c>
      <c r="G88" s="11">
        <f t="shared" si="6"/>
        <v>6.8000000000000005E-2</v>
      </c>
      <c r="H88" s="21">
        <f t="shared" si="7"/>
        <v>0.42442880000000011</v>
      </c>
      <c r="I88" s="15"/>
      <c r="J88" s="10">
        <f t="shared" si="8"/>
        <v>0</v>
      </c>
      <c r="K88" s="10">
        <f t="shared" si="9"/>
        <v>0</v>
      </c>
      <c r="L88" s="23">
        <v>3200</v>
      </c>
      <c r="M88" s="23" t="s">
        <v>1</v>
      </c>
    </row>
    <row r="89" spans="1:13" ht="30.75" customHeight="1">
      <c r="A89" s="26" t="s">
        <v>128</v>
      </c>
      <c r="B89" s="25">
        <v>1</v>
      </c>
      <c r="C89" s="25" t="s">
        <v>130</v>
      </c>
      <c r="D89" s="32">
        <v>0.2016</v>
      </c>
      <c r="E89" s="8">
        <f t="shared" si="5"/>
        <v>0.3564288000000001</v>
      </c>
      <c r="F89" s="17">
        <v>4.4999999999999998E-2</v>
      </c>
      <c r="G89" s="11">
        <f t="shared" si="6"/>
        <v>6.1200000000000004E-2</v>
      </c>
      <c r="H89" s="21">
        <f t="shared" si="7"/>
        <v>0.41762880000000013</v>
      </c>
      <c r="I89" s="15"/>
      <c r="J89" s="10">
        <f t="shared" si="8"/>
        <v>0</v>
      </c>
      <c r="K89" s="10">
        <f t="shared" si="9"/>
        <v>0</v>
      </c>
      <c r="L89" s="23">
        <v>3400</v>
      </c>
      <c r="M89" s="23" t="s">
        <v>1</v>
      </c>
    </row>
    <row r="90" spans="1:13" ht="30.75" customHeight="1">
      <c r="A90" s="26" t="s">
        <v>131</v>
      </c>
      <c r="B90" s="25">
        <v>1</v>
      </c>
      <c r="C90" s="25" t="s">
        <v>132</v>
      </c>
      <c r="D90" s="32">
        <v>0.14560000000000001</v>
      </c>
      <c r="E90" s="8">
        <f t="shared" si="5"/>
        <v>0.25742080000000001</v>
      </c>
      <c r="F90" s="17">
        <v>0.15</v>
      </c>
      <c r="G90" s="11">
        <f t="shared" si="6"/>
        <v>0.20400000000000001</v>
      </c>
      <c r="H90" s="21">
        <f t="shared" si="7"/>
        <v>0.46142080000000002</v>
      </c>
      <c r="I90" s="15"/>
      <c r="J90" s="10">
        <f t="shared" si="8"/>
        <v>0</v>
      </c>
      <c r="K90" s="10">
        <f t="shared" si="9"/>
        <v>0</v>
      </c>
      <c r="L90" s="23">
        <v>700</v>
      </c>
      <c r="M90" s="23" t="s">
        <v>1</v>
      </c>
    </row>
    <row r="91" spans="1:13" ht="30.75" customHeight="1">
      <c r="A91" s="26" t="s">
        <v>131</v>
      </c>
      <c r="B91" s="25">
        <v>2</v>
      </c>
      <c r="C91" s="25" t="s">
        <v>133</v>
      </c>
      <c r="D91" s="32">
        <v>0.72800000000000009</v>
      </c>
      <c r="E91" s="8">
        <f t="shared" si="5"/>
        <v>1.2871040000000002</v>
      </c>
      <c r="F91" s="17">
        <v>0</v>
      </c>
      <c r="G91" s="11">
        <f t="shared" si="6"/>
        <v>0</v>
      </c>
      <c r="H91" s="21">
        <f t="shared" si="7"/>
        <v>1.2871040000000002</v>
      </c>
      <c r="I91" s="15"/>
      <c r="J91" s="10">
        <f t="shared" si="8"/>
        <v>0</v>
      </c>
      <c r="K91" s="10">
        <f t="shared" si="9"/>
        <v>0</v>
      </c>
      <c r="L91" s="23">
        <v>200</v>
      </c>
      <c r="M91" s="23" t="s">
        <v>1</v>
      </c>
    </row>
    <row r="92" spans="1:13" ht="30.75" customHeight="1">
      <c r="A92" s="26" t="s">
        <v>131</v>
      </c>
      <c r="B92" s="25">
        <v>3</v>
      </c>
      <c r="C92" s="25" t="s">
        <v>134</v>
      </c>
      <c r="D92" s="32">
        <v>0.72800000000000009</v>
      </c>
      <c r="E92" s="8">
        <f t="shared" si="5"/>
        <v>1.2871040000000002</v>
      </c>
      <c r="F92" s="17">
        <v>0</v>
      </c>
      <c r="G92" s="11">
        <f t="shared" si="6"/>
        <v>0</v>
      </c>
      <c r="H92" s="21">
        <f t="shared" si="7"/>
        <v>1.2871040000000002</v>
      </c>
      <c r="I92" s="15"/>
      <c r="J92" s="10">
        <f t="shared" si="8"/>
        <v>0</v>
      </c>
      <c r="K92" s="10">
        <f t="shared" si="9"/>
        <v>0</v>
      </c>
      <c r="L92" s="23">
        <v>200</v>
      </c>
      <c r="M92" s="23" t="s">
        <v>1</v>
      </c>
    </row>
    <row r="93" spans="1:13" ht="30.75" customHeight="1">
      <c r="A93" s="26" t="s">
        <v>131</v>
      </c>
      <c r="B93" s="25">
        <v>4</v>
      </c>
      <c r="C93" s="25" t="s">
        <v>135</v>
      </c>
      <c r="D93" s="32">
        <v>0.29120000000000001</v>
      </c>
      <c r="E93" s="8">
        <f t="shared" si="5"/>
        <v>0.51484160000000001</v>
      </c>
      <c r="F93" s="17">
        <v>0.15</v>
      </c>
      <c r="G93" s="11">
        <f t="shared" si="6"/>
        <v>0.20400000000000001</v>
      </c>
      <c r="H93" s="21">
        <f t="shared" si="7"/>
        <v>0.71884159999999997</v>
      </c>
      <c r="I93" s="15"/>
      <c r="J93" s="10">
        <f t="shared" si="8"/>
        <v>0</v>
      </c>
      <c r="K93" s="10">
        <f t="shared" si="9"/>
        <v>0</v>
      </c>
      <c r="L93" s="23">
        <v>700</v>
      </c>
      <c r="M93" s="23" t="s">
        <v>1</v>
      </c>
    </row>
    <row r="94" spans="1:13" ht="30.75" customHeight="1">
      <c r="A94" s="26" t="s">
        <v>131</v>
      </c>
      <c r="B94" s="25">
        <v>7</v>
      </c>
      <c r="C94" s="25" t="s">
        <v>136</v>
      </c>
      <c r="D94" s="32">
        <v>0.72800000000000009</v>
      </c>
      <c r="E94" s="8">
        <f t="shared" si="5"/>
        <v>1.2871040000000002</v>
      </c>
      <c r="F94" s="17">
        <v>0</v>
      </c>
      <c r="G94" s="11">
        <f t="shared" si="6"/>
        <v>0</v>
      </c>
      <c r="H94" s="21">
        <f t="shared" si="7"/>
        <v>1.2871040000000002</v>
      </c>
      <c r="I94" s="15"/>
      <c r="J94" s="10">
        <f t="shared" si="8"/>
        <v>0</v>
      </c>
      <c r="K94" s="10">
        <f t="shared" si="9"/>
        <v>0</v>
      </c>
      <c r="L94" s="23">
        <v>300</v>
      </c>
      <c r="M94" s="23" t="s">
        <v>1</v>
      </c>
    </row>
    <row r="95" spans="1:13" ht="30.75" customHeight="1">
      <c r="A95" s="26" t="s">
        <v>137</v>
      </c>
      <c r="B95" s="25">
        <v>18</v>
      </c>
      <c r="C95" s="25" t="s">
        <v>138</v>
      </c>
      <c r="D95" s="32">
        <v>0.13440000000000002</v>
      </c>
      <c r="E95" s="8">
        <f t="shared" si="5"/>
        <v>0.23761920000000009</v>
      </c>
      <c r="F95" s="17">
        <v>0.03</v>
      </c>
      <c r="G95" s="11">
        <f t="shared" si="6"/>
        <v>4.0800000000000003E-2</v>
      </c>
      <c r="H95" s="21">
        <f t="shared" si="7"/>
        <v>0.27841920000000009</v>
      </c>
      <c r="I95" s="15"/>
      <c r="J95" s="10">
        <f t="shared" si="8"/>
        <v>0</v>
      </c>
      <c r="K95" s="10">
        <f t="shared" si="9"/>
        <v>0</v>
      </c>
      <c r="L95" s="23">
        <v>7000</v>
      </c>
      <c r="M95" s="23" t="s">
        <v>1</v>
      </c>
    </row>
    <row r="96" spans="1:13" ht="30.75" customHeight="1">
      <c r="A96" s="26" t="s">
        <v>137</v>
      </c>
      <c r="B96" s="25">
        <v>6</v>
      </c>
      <c r="C96" s="25" t="s">
        <v>139</v>
      </c>
      <c r="D96" s="32">
        <v>0.15680000000000002</v>
      </c>
      <c r="E96" s="8">
        <f t="shared" si="5"/>
        <v>0.27722240000000009</v>
      </c>
      <c r="F96" s="17">
        <v>9.5000000000000001E-2</v>
      </c>
      <c r="G96" s="11">
        <f t="shared" si="6"/>
        <v>0.12920000000000001</v>
      </c>
      <c r="H96" s="21">
        <f t="shared" si="7"/>
        <v>0.40642240000000007</v>
      </c>
      <c r="I96" s="15"/>
      <c r="J96" s="10">
        <f t="shared" si="8"/>
        <v>0</v>
      </c>
      <c r="K96" s="10">
        <f t="shared" si="9"/>
        <v>0</v>
      </c>
      <c r="L96" s="23">
        <v>1200</v>
      </c>
      <c r="M96" s="23" t="s">
        <v>1</v>
      </c>
    </row>
    <row r="97" spans="1:13" ht="30.75" customHeight="1">
      <c r="A97" s="26" t="s">
        <v>137</v>
      </c>
      <c r="B97" s="25">
        <v>25</v>
      </c>
      <c r="C97" s="25" t="s">
        <v>140</v>
      </c>
      <c r="D97" s="32">
        <v>0.15680000000000002</v>
      </c>
      <c r="E97" s="8">
        <f t="shared" si="5"/>
        <v>0.27722240000000009</v>
      </c>
      <c r="F97" s="17">
        <v>0.08</v>
      </c>
      <c r="G97" s="11">
        <f t="shared" si="6"/>
        <v>0.10880000000000001</v>
      </c>
      <c r="H97" s="21">
        <f t="shared" si="7"/>
        <v>0.3860224000000001</v>
      </c>
      <c r="I97" s="15"/>
      <c r="J97" s="10">
        <f t="shared" si="8"/>
        <v>0</v>
      </c>
      <c r="K97" s="10">
        <f t="shared" si="9"/>
        <v>0</v>
      </c>
      <c r="L97" s="23">
        <v>1600</v>
      </c>
      <c r="M97" s="23" t="s">
        <v>1</v>
      </c>
    </row>
    <row r="98" spans="1:13" ht="30.75" customHeight="1">
      <c r="A98" s="26" t="s">
        <v>137</v>
      </c>
      <c r="B98" s="25">
        <v>7</v>
      </c>
      <c r="C98" s="25" t="s">
        <v>141</v>
      </c>
      <c r="D98" s="32">
        <v>8.9600000000000013E-2</v>
      </c>
      <c r="E98" s="8">
        <f t="shared" si="5"/>
        <v>0.15841280000000002</v>
      </c>
      <c r="F98" s="17">
        <v>0.03</v>
      </c>
      <c r="G98" s="11">
        <f t="shared" si="6"/>
        <v>4.0800000000000003E-2</v>
      </c>
      <c r="H98" s="21">
        <f t="shared" si="7"/>
        <v>0.19921280000000002</v>
      </c>
      <c r="I98" s="15"/>
      <c r="J98" s="10">
        <f t="shared" si="8"/>
        <v>0</v>
      </c>
      <c r="K98" s="10">
        <f t="shared" si="9"/>
        <v>0</v>
      </c>
      <c r="L98" s="23">
        <v>6500</v>
      </c>
      <c r="M98" s="23" t="s">
        <v>1</v>
      </c>
    </row>
    <row r="99" spans="1:13" ht="30.75" customHeight="1">
      <c r="A99" s="26" t="s">
        <v>137</v>
      </c>
      <c r="B99" s="25">
        <v>10</v>
      </c>
      <c r="C99" s="25" t="s">
        <v>142</v>
      </c>
      <c r="D99" s="32">
        <v>0.28000000000000003</v>
      </c>
      <c r="E99" s="8">
        <f t="shared" si="5"/>
        <v>0.49504000000000009</v>
      </c>
      <c r="F99" s="17">
        <v>0.08</v>
      </c>
      <c r="G99" s="11">
        <f t="shared" si="6"/>
        <v>0.10880000000000001</v>
      </c>
      <c r="H99" s="21">
        <f t="shared" si="7"/>
        <v>0.60384000000000015</v>
      </c>
      <c r="I99" s="15"/>
      <c r="J99" s="10">
        <f t="shared" si="8"/>
        <v>0</v>
      </c>
      <c r="K99" s="10">
        <f t="shared" si="9"/>
        <v>0</v>
      </c>
      <c r="L99" s="23">
        <v>1600</v>
      </c>
      <c r="M99" s="23" t="s">
        <v>1</v>
      </c>
    </row>
    <row r="100" spans="1:13" ht="30.75" customHeight="1">
      <c r="A100" s="26" t="s">
        <v>137</v>
      </c>
      <c r="B100" s="25">
        <v>22</v>
      </c>
      <c r="C100" s="25" t="s">
        <v>143</v>
      </c>
      <c r="D100" s="32">
        <v>0.28000000000000003</v>
      </c>
      <c r="E100" s="8">
        <f t="shared" si="5"/>
        <v>0.49504000000000009</v>
      </c>
      <c r="F100" s="17">
        <v>0</v>
      </c>
      <c r="G100" s="11">
        <f t="shared" si="6"/>
        <v>0</v>
      </c>
      <c r="H100" s="21">
        <f t="shared" si="7"/>
        <v>0.49504000000000009</v>
      </c>
      <c r="I100" s="15"/>
      <c r="J100" s="10">
        <f t="shared" si="8"/>
        <v>0</v>
      </c>
      <c r="K100" s="10">
        <f t="shared" si="9"/>
        <v>0</v>
      </c>
      <c r="L100" s="23"/>
      <c r="M100" s="23" t="s">
        <v>1</v>
      </c>
    </row>
    <row r="101" spans="1:13" ht="30.75" customHeight="1">
      <c r="A101" s="26" t="s">
        <v>137</v>
      </c>
      <c r="B101" s="25">
        <v>26</v>
      </c>
      <c r="C101" s="25" t="s">
        <v>144</v>
      </c>
      <c r="D101" s="32">
        <v>0.15680000000000002</v>
      </c>
      <c r="E101" s="8">
        <f t="shared" si="5"/>
        <v>0.27722240000000009</v>
      </c>
      <c r="F101" s="17">
        <v>0.08</v>
      </c>
      <c r="G101" s="11">
        <f t="shared" si="6"/>
        <v>0.10880000000000001</v>
      </c>
      <c r="H101" s="21">
        <f t="shared" si="7"/>
        <v>0.3860224000000001</v>
      </c>
      <c r="I101" s="15"/>
      <c r="J101" s="10">
        <f t="shared" si="8"/>
        <v>0</v>
      </c>
      <c r="K101" s="10">
        <f t="shared" si="9"/>
        <v>0</v>
      </c>
      <c r="L101" s="23">
        <v>1500</v>
      </c>
      <c r="M101" s="23" t="s">
        <v>1</v>
      </c>
    </row>
    <row r="102" spans="1:13" ht="30.75" customHeight="1">
      <c r="A102" s="26" t="s">
        <v>137</v>
      </c>
      <c r="B102" s="25">
        <v>12</v>
      </c>
      <c r="C102" s="25" t="s">
        <v>145</v>
      </c>
      <c r="D102" s="32">
        <v>0.15680000000000002</v>
      </c>
      <c r="E102" s="8">
        <f t="shared" si="5"/>
        <v>0.27722240000000009</v>
      </c>
      <c r="F102" s="17">
        <v>0.08</v>
      </c>
      <c r="G102" s="11">
        <f t="shared" si="6"/>
        <v>0.10880000000000001</v>
      </c>
      <c r="H102" s="21">
        <f t="shared" si="7"/>
        <v>0.3860224000000001</v>
      </c>
      <c r="I102" s="15"/>
      <c r="J102" s="10">
        <f t="shared" si="8"/>
        <v>0</v>
      </c>
      <c r="K102" s="10">
        <f t="shared" si="9"/>
        <v>0</v>
      </c>
      <c r="L102" s="23">
        <v>1600</v>
      </c>
      <c r="M102" s="23" t="s">
        <v>1</v>
      </c>
    </row>
    <row r="103" spans="1:13" ht="30.75" customHeight="1">
      <c r="A103" s="26" t="s">
        <v>137</v>
      </c>
      <c r="B103" s="25">
        <v>11</v>
      </c>
      <c r="C103" s="25" t="s">
        <v>146</v>
      </c>
      <c r="D103" s="32">
        <v>0.15680000000000002</v>
      </c>
      <c r="E103" s="8">
        <f t="shared" si="5"/>
        <v>0.27722240000000009</v>
      </c>
      <c r="F103" s="17">
        <v>0.08</v>
      </c>
      <c r="G103" s="11">
        <f t="shared" si="6"/>
        <v>0.10880000000000001</v>
      </c>
      <c r="H103" s="21">
        <f t="shared" si="7"/>
        <v>0.3860224000000001</v>
      </c>
      <c r="I103" s="15"/>
      <c r="J103" s="10">
        <f t="shared" si="8"/>
        <v>0</v>
      </c>
      <c r="K103" s="10">
        <f t="shared" si="9"/>
        <v>0</v>
      </c>
      <c r="L103" s="23">
        <v>1600</v>
      </c>
      <c r="M103" s="23" t="s">
        <v>1</v>
      </c>
    </row>
    <row r="104" spans="1:13" ht="30.75" customHeight="1">
      <c r="A104" s="26" t="s">
        <v>137</v>
      </c>
      <c r="B104" s="25">
        <v>1</v>
      </c>
      <c r="C104" s="25" t="s">
        <v>147</v>
      </c>
      <c r="D104" s="32">
        <v>0.28000000000000003</v>
      </c>
      <c r="E104" s="8">
        <f t="shared" si="5"/>
        <v>0.49504000000000009</v>
      </c>
      <c r="F104" s="17">
        <v>7.0000000000000007E-2</v>
      </c>
      <c r="G104" s="11">
        <f t="shared" si="6"/>
        <v>9.5200000000000021E-2</v>
      </c>
      <c r="H104" s="21">
        <f t="shared" si="7"/>
        <v>0.5902400000000001</v>
      </c>
      <c r="I104" s="15"/>
      <c r="J104" s="10">
        <f t="shared" si="8"/>
        <v>0</v>
      </c>
      <c r="K104" s="10">
        <f t="shared" si="9"/>
        <v>0</v>
      </c>
      <c r="L104" s="23">
        <v>1800</v>
      </c>
      <c r="M104" s="23" t="s">
        <v>1</v>
      </c>
    </row>
    <row r="105" spans="1:13" ht="30.75" customHeight="1">
      <c r="A105" s="26" t="s">
        <v>137</v>
      </c>
      <c r="B105" s="25">
        <v>21</v>
      </c>
      <c r="C105" s="25" t="s">
        <v>148</v>
      </c>
      <c r="D105" s="32">
        <v>0.13440000000000002</v>
      </c>
      <c r="E105" s="8">
        <f t="shared" si="5"/>
        <v>0.23761920000000009</v>
      </c>
      <c r="F105" s="17">
        <v>0.08</v>
      </c>
      <c r="G105" s="11">
        <f t="shared" si="6"/>
        <v>0.10880000000000001</v>
      </c>
      <c r="H105" s="21">
        <f t="shared" si="7"/>
        <v>0.34641920000000009</v>
      </c>
      <c r="I105" s="15"/>
      <c r="J105" s="10">
        <f t="shared" si="8"/>
        <v>0</v>
      </c>
      <c r="K105" s="10">
        <f t="shared" si="9"/>
        <v>0</v>
      </c>
      <c r="L105" s="23">
        <v>1600</v>
      </c>
      <c r="M105" s="23" t="s">
        <v>1</v>
      </c>
    </row>
    <row r="106" spans="1:13" ht="30.75" customHeight="1">
      <c r="A106" s="26" t="s">
        <v>137</v>
      </c>
      <c r="B106" s="25">
        <v>2</v>
      </c>
      <c r="C106" s="25" t="s">
        <v>149</v>
      </c>
      <c r="D106" s="32">
        <v>0.15680000000000002</v>
      </c>
      <c r="E106" s="8">
        <f t="shared" si="5"/>
        <v>0.27722240000000009</v>
      </c>
      <c r="F106" s="17">
        <v>0.08</v>
      </c>
      <c r="G106" s="11">
        <f t="shared" si="6"/>
        <v>0.10880000000000001</v>
      </c>
      <c r="H106" s="21">
        <f t="shared" si="7"/>
        <v>0.3860224000000001</v>
      </c>
      <c r="I106" s="15"/>
      <c r="J106" s="10">
        <f t="shared" si="8"/>
        <v>0</v>
      </c>
      <c r="K106" s="10">
        <f t="shared" si="9"/>
        <v>0</v>
      </c>
      <c r="L106" s="23">
        <v>1600</v>
      </c>
      <c r="M106" s="23" t="s">
        <v>1</v>
      </c>
    </row>
    <row r="107" spans="1:13" ht="30.75" customHeight="1">
      <c r="A107" s="26" t="s">
        <v>137</v>
      </c>
      <c r="B107" s="25">
        <v>17</v>
      </c>
      <c r="C107" s="25" t="s">
        <v>150</v>
      </c>
      <c r="D107" s="32">
        <v>0.28000000000000003</v>
      </c>
      <c r="E107" s="8">
        <f t="shared" si="5"/>
        <v>0.49504000000000009</v>
      </c>
      <c r="F107" s="17">
        <v>0.08</v>
      </c>
      <c r="G107" s="11">
        <f t="shared" si="6"/>
        <v>0.10880000000000001</v>
      </c>
      <c r="H107" s="21">
        <f t="shared" si="7"/>
        <v>0.60384000000000015</v>
      </c>
      <c r="I107" s="15"/>
      <c r="J107" s="10">
        <f t="shared" si="8"/>
        <v>0</v>
      </c>
      <c r="K107" s="10">
        <f t="shared" si="9"/>
        <v>0</v>
      </c>
      <c r="L107" s="23">
        <v>1500</v>
      </c>
      <c r="M107" s="23" t="s">
        <v>1</v>
      </c>
    </row>
    <row r="108" spans="1:13" ht="30.75" customHeight="1">
      <c r="A108" s="26" t="s">
        <v>137</v>
      </c>
      <c r="B108" s="25">
        <v>15</v>
      </c>
      <c r="C108" s="74" t="s">
        <v>151</v>
      </c>
      <c r="D108" s="32">
        <v>0.15680000000000002</v>
      </c>
      <c r="E108" s="8">
        <f t="shared" si="5"/>
        <v>0.27722240000000009</v>
      </c>
      <c r="F108" s="17">
        <v>0.08</v>
      </c>
      <c r="G108" s="11">
        <f t="shared" si="6"/>
        <v>0.10880000000000001</v>
      </c>
      <c r="H108" s="21">
        <f t="shared" si="7"/>
        <v>0.3860224000000001</v>
      </c>
      <c r="I108" s="15"/>
      <c r="J108" s="10">
        <f t="shared" si="8"/>
        <v>0</v>
      </c>
      <c r="K108" s="10">
        <f t="shared" si="9"/>
        <v>0</v>
      </c>
      <c r="L108" s="23">
        <v>1600</v>
      </c>
      <c r="M108" s="23" t="s">
        <v>1</v>
      </c>
    </row>
    <row r="109" spans="1:13" ht="30.75" customHeight="1">
      <c r="A109" s="26" t="s">
        <v>137</v>
      </c>
      <c r="B109" s="25">
        <v>3</v>
      </c>
      <c r="C109" s="25" t="s">
        <v>152</v>
      </c>
      <c r="D109" s="32">
        <v>0.15680000000000002</v>
      </c>
      <c r="E109" s="8">
        <f t="shared" si="5"/>
        <v>0.27722240000000009</v>
      </c>
      <c r="F109" s="17">
        <v>9.5000000000000001E-2</v>
      </c>
      <c r="G109" s="11">
        <f t="shared" si="6"/>
        <v>0.12920000000000001</v>
      </c>
      <c r="H109" s="21">
        <f t="shared" si="7"/>
        <v>0.40642240000000007</v>
      </c>
      <c r="I109" s="15"/>
      <c r="J109" s="10">
        <f t="shared" si="8"/>
        <v>0</v>
      </c>
      <c r="K109" s="10">
        <f t="shared" si="9"/>
        <v>0</v>
      </c>
      <c r="L109" s="23">
        <v>1200</v>
      </c>
      <c r="M109" s="23" t="s">
        <v>1</v>
      </c>
    </row>
    <row r="110" spans="1:13" ht="30.75" customHeight="1">
      <c r="A110" s="26" t="s">
        <v>137</v>
      </c>
      <c r="B110" s="25">
        <v>8</v>
      </c>
      <c r="C110" s="25" t="s">
        <v>153</v>
      </c>
      <c r="D110" s="32">
        <v>8.9600000000000013E-2</v>
      </c>
      <c r="E110" s="8">
        <f t="shared" si="5"/>
        <v>0.15841280000000002</v>
      </c>
      <c r="F110" s="17">
        <v>0.03</v>
      </c>
      <c r="G110" s="11">
        <f t="shared" si="6"/>
        <v>4.0800000000000003E-2</v>
      </c>
      <c r="H110" s="21">
        <f t="shared" si="7"/>
        <v>0.19921280000000002</v>
      </c>
      <c r="I110" s="15"/>
      <c r="J110" s="10">
        <f t="shared" si="8"/>
        <v>0</v>
      </c>
      <c r="K110" s="10">
        <f t="shared" si="9"/>
        <v>0</v>
      </c>
      <c r="L110" s="23">
        <v>6500</v>
      </c>
      <c r="M110" s="23" t="s">
        <v>1</v>
      </c>
    </row>
    <row r="111" spans="1:13" ht="30.75" customHeight="1">
      <c r="A111" s="26" t="s">
        <v>137</v>
      </c>
      <c r="B111" s="25">
        <v>24</v>
      </c>
      <c r="C111" s="25" t="s">
        <v>154</v>
      </c>
      <c r="D111" s="32">
        <v>8.9600000000000013E-2</v>
      </c>
      <c r="E111" s="8">
        <f t="shared" si="5"/>
        <v>0.15841280000000002</v>
      </c>
      <c r="F111" s="17">
        <v>0.03</v>
      </c>
      <c r="G111" s="11">
        <f t="shared" si="6"/>
        <v>4.0800000000000003E-2</v>
      </c>
      <c r="H111" s="21">
        <f t="shared" si="7"/>
        <v>0.19921280000000002</v>
      </c>
      <c r="I111" s="15"/>
      <c r="J111" s="10">
        <f t="shared" si="8"/>
        <v>0</v>
      </c>
      <c r="K111" s="10">
        <f t="shared" si="9"/>
        <v>0</v>
      </c>
      <c r="L111" s="23">
        <v>6500</v>
      </c>
      <c r="M111" s="23" t="s">
        <v>1</v>
      </c>
    </row>
    <row r="112" spans="1:13" ht="30.75" customHeight="1">
      <c r="A112" s="26" t="s">
        <v>137</v>
      </c>
      <c r="B112" s="25">
        <v>4</v>
      </c>
      <c r="C112" s="25" t="s">
        <v>155</v>
      </c>
      <c r="D112" s="32">
        <v>0.15680000000000002</v>
      </c>
      <c r="E112" s="8">
        <f t="shared" si="5"/>
        <v>0.27722240000000009</v>
      </c>
      <c r="F112" s="17">
        <v>0.03</v>
      </c>
      <c r="G112" s="11">
        <f t="shared" si="6"/>
        <v>4.0800000000000003E-2</v>
      </c>
      <c r="H112" s="21">
        <f t="shared" si="7"/>
        <v>0.31802240000000009</v>
      </c>
      <c r="I112" s="15"/>
      <c r="J112" s="10">
        <f t="shared" si="8"/>
        <v>0</v>
      </c>
      <c r="K112" s="10">
        <f t="shared" si="9"/>
        <v>0</v>
      </c>
      <c r="L112" s="23">
        <v>8000</v>
      </c>
      <c r="M112" s="23" t="s">
        <v>1</v>
      </c>
    </row>
    <row r="113" spans="1:13" ht="30.75" customHeight="1">
      <c r="A113" s="72" t="s">
        <v>156</v>
      </c>
      <c r="B113" s="73">
        <v>15</v>
      </c>
      <c r="C113" s="73" t="s">
        <v>157</v>
      </c>
      <c r="D113" s="32">
        <v>6.720000000000001E-2</v>
      </c>
      <c r="E113" s="8">
        <f t="shared" si="5"/>
        <v>0.11880960000000004</v>
      </c>
      <c r="F113" s="17">
        <v>5.5E-2</v>
      </c>
      <c r="G113" s="11">
        <f t="shared" si="6"/>
        <v>7.4800000000000005E-2</v>
      </c>
      <c r="H113" s="21">
        <f t="shared" si="7"/>
        <v>0.19360960000000005</v>
      </c>
      <c r="I113" s="15"/>
      <c r="J113" s="10">
        <f t="shared" si="8"/>
        <v>0</v>
      </c>
      <c r="K113" s="10">
        <f t="shared" si="9"/>
        <v>0</v>
      </c>
      <c r="L113" s="23">
        <v>2200</v>
      </c>
      <c r="M113" s="23" t="s">
        <v>1</v>
      </c>
    </row>
    <row r="114" spans="1:13" ht="30.75" customHeight="1">
      <c r="A114" s="72" t="s">
        <v>156</v>
      </c>
      <c r="B114" s="73">
        <v>6</v>
      </c>
      <c r="C114" s="73" t="s">
        <v>158</v>
      </c>
      <c r="D114" s="32">
        <v>0.68320000000000003</v>
      </c>
      <c r="E114" s="8">
        <f t="shared" si="5"/>
        <v>1.2078976000000001</v>
      </c>
      <c r="F114" s="17">
        <v>0.26</v>
      </c>
      <c r="G114" s="11">
        <f t="shared" si="6"/>
        <v>0.35360000000000003</v>
      </c>
      <c r="H114" s="21">
        <f t="shared" si="7"/>
        <v>1.5614976</v>
      </c>
      <c r="I114" s="15"/>
      <c r="J114" s="10">
        <f t="shared" si="8"/>
        <v>0</v>
      </c>
      <c r="K114" s="10">
        <f t="shared" si="9"/>
        <v>0</v>
      </c>
      <c r="L114" s="23">
        <v>400</v>
      </c>
      <c r="M114" s="23" t="s">
        <v>1</v>
      </c>
    </row>
    <row r="115" spans="1:13" ht="30.75" customHeight="1">
      <c r="A115" s="72" t="s">
        <v>156</v>
      </c>
      <c r="B115" s="73">
        <v>4</v>
      </c>
      <c r="C115" s="73" t="s">
        <v>159</v>
      </c>
      <c r="D115" s="32">
        <v>0.5152000000000001</v>
      </c>
      <c r="E115" s="8">
        <f t="shared" si="5"/>
        <v>0.91087360000000028</v>
      </c>
      <c r="F115" s="17">
        <v>0.26</v>
      </c>
      <c r="G115" s="11">
        <f t="shared" si="6"/>
        <v>0.35360000000000003</v>
      </c>
      <c r="H115" s="21">
        <f t="shared" si="7"/>
        <v>1.2644736000000003</v>
      </c>
      <c r="I115" s="15"/>
      <c r="J115" s="10">
        <f t="shared" si="8"/>
        <v>0</v>
      </c>
      <c r="K115" s="10">
        <f t="shared" si="9"/>
        <v>0</v>
      </c>
      <c r="L115" s="23">
        <v>400</v>
      </c>
      <c r="M115" s="23" t="s">
        <v>1</v>
      </c>
    </row>
    <row r="116" spans="1:13" ht="30.75" customHeight="1">
      <c r="A116" s="72" t="s">
        <v>156</v>
      </c>
      <c r="B116" s="73">
        <v>1</v>
      </c>
      <c r="C116" s="73" t="s">
        <v>160</v>
      </c>
      <c r="D116" s="32">
        <v>8.9600000000000013E-2</v>
      </c>
      <c r="E116" s="8">
        <f t="shared" si="5"/>
        <v>0.15841280000000002</v>
      </c>
      <c r="F116" s="17">
        <v>0.06</v>
      </c>
      <c r="G116" s="11">
        <f t="shared" si="6"/>
        <v>8.1600000000000006E-2</v>
      </c>
      <c r="H116" s="21">
        <f t="shared" si="7"/>
        <v>0.24001280000000003</v>
      </c>
      <c r="I116" s="15"/>
      <c r="J116" s="10">
        <f t="shared" si="8"/>
        <v>0</v>
      </c>
      <c r="K116" s="10">
        <f t="shared" si="9"/>
        <v>0</v>
      </c>
      <c r="L116" s="23">
        <v>2200</v>
      </c>
      <c r="M116" s="23" t="s">
        <v>1</v>
      </c>
    </row>
    <row r="117" spans="1:13" ht="30.75" customHeight="1">
      <c r="A117" s="72" t="s">
        <v>156</v>
      </c>
      <c r="B117" s="73">
        <v>5</v>
      </c>
      <c r="C117" s="73" t="s">
        <v>161</v>
      </c>
      <c r="D117" s="32">
        <v>0.22400000000000003</v>
      </c>
      <c r="E117" s="8">
        <f t="shared" si="5"/>
        <v>0.39603200000000011</v>
      </c>
      <c r="F117" s="17">
        <v>0.17</v>
      </c>
      <c r="G117" s="11">
        <f t="shared" si="6"/>
        <v>0.23120000000000004</v>
      </c>
      <c r="H117" s="21">
        <f t="shared" si="7"/>
        <v>0.62723200000000012</v>
      </c>
      <c r="I117" s="15"/>
      <c r="J117" s="10">
        <f t="shared" si="8"/>
        <v>0</v>
      </c>
      <c r="K117" s="10">
        <f t="shared" si="9"/>
        <v>0</v>
      </c>
      <c r="L117" s="23">
        <v>600</v>
      </c>
      <c r="M117" s="23" t="s">
        <v>1</v>
      </c>
    </row>
    <row r="118" spans="1:13" ht="30.75" customHeight="1">
      <c r="A118" s="72" t="s">
        <v>156</v>
      </c>
      <c r="B118" s="73">
        <v>3</v>
      </c>
      <c r="C118" s="73" t="s">
        <v>162</v>
      </c>
      <c r="D118" s="32">
        <v>0.68320000000000003</v>
      </c>
      <c r="E118" s="8">
        <f t="shared" si="5"/>
        <v>1.2078976000000001</v>
      </c>
      <c r="F118" s="17">
        <v>0.26</v>
      </c>
      <c r="G118" s="11">
        <f t="shared" si="6"/>
        <v>0.35360000000000003</v>
      </c>
      <c r="H118" s="21">
        <f t="shared" si="7"/>
        <v>1.5614976</v>
      </c>
      <c r="I118" s="15"/>
      <c r="J118" s="10">
        <f t="shared" si="8"/>
        <v>0</v>
      </c>
      <c r="K118" s="10">
        <f t="shared" si="9"/>
        <v>0</v>
      </c>
      <c r="L118" s="23">
        <v>400</v>
      </c>
      <c r="M118" s="23" t="s">
        <v>1</v>
      </c>
    </row>
    <row r="119" spans="1:13" ht="30.75" customHeight="1">
      <c r="A119" s="26" t="s">
        <v>156</v>
      </c>
      <c r="B119" s="25">
        <v>17</v>
      </c>
      <c r="C119" s="25" t="s">
        <v>163</v>
      </c>
      <c r="D119" s="32">
        <v>0.68320000000000003</v>
      </c>
      <c r="E119" s="8">
        <f t="shared" si="5"/>
        <v>1.2078976000000001</v>
      </c>
      <c r="F119" s="17">
        <v>4.4999999999999998E-2</v>
      </c>
      <c r="G119" s="11">
        <f t="shared" si="6"/>
        <v>6.1200000000000004E-2</v>
      </c>
      <c r="H119" s="21">
        <f t="shared" si="7"/>
        <v>1.2690976</v>
      </c>
      <c r="I119" s="15"/>
      <c r="J119" s="10">
        <f t="shared" si="8"/>
        <v>0</v>
      </c>
      <c r="K119" s="10">
        <f t="shared" si="9"/>
        <v>0</v>
      </c>
      <c r="L119" s="23">
        <v>3300</v>
      </c>
      <c r="M119" s="23" t="s">
        <v>1</v>
      </c>
    </row>
    <row r="120" spans="1:13" ht="30.75" customHeight="1">
      <c r="A120" s="26" t="s">
        <v>156</v>
      </c>
      <c r="B120" s="25">
        <v>34</v>
      </c>
      <c r="C120" s="25" t="s">
        <v>164</v>
      </c>
      <c r="D120" s="32">
        <v>0.11200000000000002</v>
      </c>
      <c r="E120" s="8">
        <f t="shared" si="5"/>
        <v>0.19801600000000005</v>
      </c>
      <c r="F120" s="17">
        <v>5.5E-2</v>
      </c>
      <c r="G120" s="11">
        <f t="shared" si="6"/>
        <v>7.4800000000000005E-2</v>
      </c>
      <c r="H120" s="21">
        <f t="shared" si="7"/>
        <v>0.27281600000000006</v>
      </c>
      <c r="I120" s="15"/>
      <c r="J120" s="10">
        <f t="shared" si="8"/>
        <v>0</v>
      </c>
      <c r="K120" s="10">
        <f t="shared" si="9"/>
        <v>0</v>
      </c>
      <c r="L120" s="23">
        <v>2200</v>
      </c>
      <c r="M120" s="23" t="s">
        <v>195</v>
      </c>
    </row>
    <row r="121" spans="1:13" ht="30.75" customHeight="1">
      <c r="A121" s="72" t="s">
        <v>156</v>
      </c>
      <c r="B121" s="73">
        <v>16</v>
      </c>
      <c r="C121" s="73" t="s">
        <v>165</v>
      </c>
      <c r="D121" s="32">
        <v>8.9600000000000013E-2</v>
      </c>
      <c r="E121" s="8">
        <f t="shared" si="5"/>
        <v>0.15841280000000002</v>
      </c>
      <c r="F121" s="17">
        <v>0.04</v>
      </c>
      <c r="G121" s="11">
        <f t="shared" si="6"/>
        <v>5.4400000000000004E-2</v>
      </c>
      <c r="H121" s="21">
        <f t="shared" si="7"/>
        <v>0.21281280000000002</v>
      </c>
      <c r="I121" s="15"/>
      <c r="J121" s="10">
        <f t="shared" si="8"/>
        <v>0</v>
      </c>
      <c r="K121" s="10">
        <f t="shared" si="9"/>
        <v>0</v>
      </c>
      <c r="L121" s="23">
        <v>3750</v>
      </c>
      <c r="M121" s="23" t="s">
        <v>1</v>
      </c>
    </row>
    <row r="122" spans="1:13" ht="30.75" customHeight="1">
      <c r="A122" s="72" t="s">
        <v>156</v>
      </c>
      <c r="B122" s="73">
        <v>7</v>
      </c>
      <c r="C122" s="73" t="s">
        <v>166</v>
      </c>
      <c r="D122" s="32">
        <v>0.22400000000000003</v>
      </c>
      <c r="E122" s="8">
        <f t="shared" si="5"/>
        <v>0.39603200000000011</v>
      </c>
      <c r="F122" s="17">
        <v>0.11</v>
      </c>
      <c r="G122" s="11">
        <f t="shared" si="6"/>
        <v>0.14960000000000001</v>
      </c>
      <c r="H122" s="21">
        <f t="shared" si="7"/>
        <v>0.54563200000000012</v>
      </c>
      <c r="I122" s="15"/>
      <c r="J122" s="10">
        <f t="shared" si="8"/>
        <v>0</v>
      </c>
      <c r="K122" s="10">
        <f t="shared" si="9"/>
        <v>0</v>
      </c>
      <c r="L122" s="23">
        <v>1000</v>
      </c>
      <c r="M122" s="23" t="s">
        <v>1</v>
      </c>
    </row>
    <row r="123" spans="1:13" ht="30.75" customHeight="1">
      <c r="A123" s="72" t="s">
        <v>156</v>
      </c>
      <c r="B123" s="73">
        <v>2</v>
      </c>
      <c r="C123" s="73" t="s">
        <v>167</v>
      </c>
      <c r="D123" s="32">
        <v>0.68320000000000003</v>
      </c>
      <c r="E123" s="8">
        <f t="shared" si="5"/>
        <v>1.2078976000000001</v>
      </c>
      <c r="F123" s="17">
        <v>0.26</v>
      </c>
      <c r="G123" s="11">
        <f t="shared" si="6"/>
        <v>0.35360000000000003</v>
      </c>
      <c r="H123" s="21">
        <f t="shared" si="7"/>
        <v>1.5614976</v>
      </c>
      <c r="I123" s="15"/>
      <c r="J123" s="10">
        <f t="shared" si="8"/>
        <v>0</v>
      </c>
      <c r="K123" s="10">
        <f t="shared" si="9"/>
        <v>0</v>
      </c>
      <c r="L123" s="23">
        <v>400</v>
      </c>
      <c r="M123" s="23" t="s">
        <v>1</v>
      </c>
    </row>
    <row r="124" spans="1:13" ht="30.75" customHeight="1">
      <c r="A124" s="72" t="s">
        <v>156</v>
      </c>
      <c r="B124" s="73">
        <v>9</v>
      </c>
      <c r="C124" s="73" t="s">
        <v>168</v>
      </c>
      <c r="D124" s="32">
        <v>0.44800000000000006</v>
      </c>
      <c r="E124" s="8">
        <f t="shared" si="5"/>
        <v>0.79206400000000021</v>
      </c>
      <c r="F124" s="17">
        <v>0.17</v>
      </c>
      <c r="G124" s="11">
        <f t="shared" si="6"/>
        <v>0.23120000000000004</v>
      </c>
      <c r="H124" s="21">
        <f t="shared" si="7"/>
        <v>1.0232640000000002</v>
      </c>
      <c r="I124" s="15"/>
      <c r="J124" s="10">
        <f t="shared" si="8"/>
        <v>0</v>
      </c>
      <c r="K124" s="10">
        <f t="shared" si="9"/>
        <v>0</v>
      </c>
      <c r="L124" s="23">
        <v>600</v>
      </c>
      <c r="M124" s="23" t="s">
        <v>1</v>
      </c>
    </row>
    <row r="125" spans="1:13" ht="30.75" customHeight="1">
      <c r="A125" s="26" t="s">
        <v>169</v>
      </c>
      <c r="B125" s="25">
        <v>1</v>
      </c>
      <c r="C125" s="25" t="s">
        <v>170</v>
      </c>
      <c r="D125" s="32">
        <v>0.31360000000000005</v>
      </c>
      <c r="E125" s="8">
        <f t="shared" si="5"/>
        <v>0.55444480000000018</v>
      </c>
      <c r="F125" s="17">
        <v>0.04</v>
      </c>
      <c r="G125" s="11">
        <f t="shared" si="6"/>
        <v>5.4400000000000004E-2</v>
      </c>
      <c r="H125" s="21">
        <f t="shared" si="7"/>
        <v>0.60884480000000019</v>
      </c>
      <c r="I125" s="15"/>
      <c r="J125" s="10">
        <f t="shared" si="8"/>
        <v>0</v>
      </c>
      <c r="K125" s="10">
        <f t="shared" si="9"/>
        <v>0</v>
      </c>
      <c r="L125" s="23">
        <v>4000</v>
      </c>
      <c r="M125" s="23" t="s">
        <v>1</v>
      </c>
    </row>
    <row r="126" spans="1:13" ht="30.75" customHeight="1">
      <c r="A126" s="72" t="s">
        <v>171</v>
      </c>
      <c r="B126" s="73">
        <v>3</v>
      </c>
      <c r="C126" s="73" t="s">
        <v>172</v>
      </c>
      <c r="D126" s="32">
        <v>7.8400000000000011E-2</v>
      </c>
      <c r="E126" s="8">
        <f t="shared" si="5"/>
        <v>0.13861120000000005</v>
      </c>
      <c r="F126" s="17">
        <v>7.0000000000000007E-2</v>
      </c>
      <c r="G126" s="11">
        <f t="shared" si="6"/>
        <v>9.5200000000000021E-2</v>
      </c>
      <c r="H126" s="21">
        <f t="shared" si="7"/>
        <v>0.23381120000000005</v>
      </c>
      <c r="I126" s="15"/>
      <c r="J126" s="10">
        <f t="shared" si="8"/>
        <v>0</v>
      </c>
      <c r="K126" s="10">
        <f t="shared" si="9"/>
        <v>0</v>
      </c>
      <c r="L126" s="23">
        <v>1800</v>
      </c>
      <c r="M126" s="23" t="s">
        <v>1</v>
      </c>
    </row>
    <row r="127" spans="1:13" ht="30.75" customHeight="1">
      <c r="A127" s="72" t="s">
        <v>171</v>
      </c>
      <c r="B127" s="73">
        <v>4</v>
      </c>
      <c r="C127" s="73" t="s">
        <v>173</v>
      </c>
      <c r="D127" s="32">
        <v>7.8400000000000011E-2</v>
      </c>
      <c r="E127" s="8">
        <f t="shared" si="5"/>
        <v>0.13861120000000005</v>
      </c>
      <c r="F127" s="17">
        <v>0.06</v>
      </c>
      <c r="G127" s="11">
        <f t="shared" si="6"/>
        <v>8.1600000000000006E-2</v>
      </c>
      <c r="H127" s="21">
        <f t="shared" si="7"/>
        <v>0.22021120000000005</v>
      </c>
      <c r="I127" s="15"/>
      <c r="J127" s="10">
        <f t="shared" si="8"/>
        <v>0</v>
      </c>
      <c r="K127" s="10">
        <f t="shared" si="9"/>
        <v>0</v>
      </c>
      <c r="L127" s="23">
        <v>2200</v>
      </c>
      <c r="M127" s="23" t="s">
        <v>1</v>
      </c>
    </row>
    <row r="128" spans="1:13" ht="30.75" customHeight="1">
      <c r="A128" s="72" t="s">
        <v>171</v>
      </c>
      <c r="B128" s="73">
        <v>11</v>
      </c>
      <c r="C128" s="73" t="s">
        <v>174</v>
      </c>
      <c r="D128" s="32">
        <v>7.8400000000000011E-2</v>
      </c>
      <c r="E128" s="8">
        <f t="shared" si="5"/>
        <v>0.13861120000000005</v>
      </c>
      <c r="F128" s="17">
        <v>0.03</v>
      </c>
      <c r="G128" s="11">
        <f t="shared" si="6"/>
        <v>4.0800000000000003E-2</v>
      </c>
      <c r="H128" s="21">
        <f t="shared" si="7"/>
        <v>0.17941120000000005</v>
      </c>
      <c r="I128" s="15"/>
      <c r="J128" s="10">
        <f t="shared" si="8"/>
        <v>0</v>
      </c>
      <c r="K128" s="10">
        <f t="shared" si="9"/>
        <v>0</v>
      </c>
      <c r="L128" s="23">
        <v>7500</v>
      </c>
      <c r="M128" s="23" t="s">
        <v>1</v>
      </c>
    </row>
    <row r="129" spans="1:13" ht="30.75" customHeight="1">
      <c r="A129" s="72" t="s">
        <v>171</v>
      </c>
      <c r="B129" s="73">
        <v>1</v>
      </c>
      <c r="C129" s="73" t="s">
        <v>175</v>
      </c>
      <c r="D129" s="32">
        <v>7.8400000000000011E-2</v>
      </c>
      <c r="E129" s="8">
        <f t="shared" si="5"/>
        <v>0.13861120000000005</v>
      </c>
      <c r="F129" s="17">
        <v>0.06</v>
      </c>
      <c r="G129" s="11">
        <f t="shared" si="6"/>
        <v>8.1600000000000006E-2</v>
      </c>
      <c r="H129" s="21">
        <f t="shared" si="7"/>
        <v>0.22021120000000005</v>
      </c>
      <c r="I129" s="15"/>
      <c r="J129" s="10">
        <f t="shared" si="8"/>
        <v>0</v>
      </c>
      <c r="K129" s="10">
        <f t="shared" si="9"/>
        <v>0</v>
      </c>
      <c r="L129" s="23">
        <v>2200</v>
      </c>
      <c r="M129" s="23" t="s">
        <v>1</v>
      </c>
    </row>
    <row r="130" spans="1:13" ht="30.75" customHeight="1">
      <c r="A130" s="72" t="s">
        <v>171</v>
      </c>
      <c r="B130" s="73">
        <v>2</v>
      </c>
      <c r="C130" s="73" t="s">
        <v>176</v>
      </c>
      <c r="D130" s="32">
        <v>7.8400000000000011E-2</v>
      </c>
      <c r="E130" s="8">
        <f t="shared" si="5"/>
        <v>0.13861120000000005</v>
      </c>
      <c r="F130" s="17">
        <v>0.06</v>
      </c>
      <c r="G130" s="11">
        <f t="shared" si="6"/>
        <v>8.1600000000000006E-2</v>
      </c>
      <c r="H130" s="21">
        <f t="shared" si="7"/>
        <v>0.22021120000000005</v>
      </c>
      <c r="I130" s="15"/>
      <c r="J130" s="10">
        <f t="shared" si="8"/>
        <v>0</v>
      </c>
      <c r="K130" s="10">
        <f t="shared" si="9"/>
        <v>0</v>
      </c>
      <c r="L130" s="23">
        <v>2200</v>
      </c>
      <c r="M130" s="23" t="s">
        <v>1</v>
      </c>
    </row>
    <row r="131" spans="1:13" ht="30.75" customHeight="1">
      <c r="A131" s="72" t="s">
        <v>171</v>
      </c>
      <c r="B131" s="73">
        <v>7</v>
      </c>
      <c r="C131" s="73" t="s">
        <v>177</v>
      </c>
      <c r="D131" s="32">
        <v>0.1008</v>
      </c>
      <c r="E131" s="8">
        <f t="shared" si="5"/>
        <v>0.17821440000000005</v>
      </c>
      <c r="F131" s="17">
        <v>0.03</v>
      </c>
      <c r="G131" s="11">
        <f t="shared" si="6"/>
        <v>4.0800000000000003E-2</v>
      </c>
      <c r="H131" s="21">
        <f t="shared" si="7"/>
        <v>0.21901440000000005</v>
      </c>
      <c r="I131" s="15"/>
      <c r="J131" s="10">
        <f t="shared" si="8"/>
        <v>0</v>
      </c>
      <c r="K131" s="10">
        <f t="shared" si="9"/>
        <v>0</v>
      </c>
      <c r="L131" s="23">
        <v>7500</v>
      </c>
      <c r="M131" s="23" t="s">
        <v>196</v>
      </c>
    </row>
    <row r="132" spans="1:13" ht="30.75" customHeight="1">
      <c r="A132" s="72" t="s">
        <v>171</v>
      </c>
      <c r="B132" s="73">
        <v>6</v>
      </c>
      <c r="C132" s="73" t="s">
        <v>178</v>
      </c>
      <c r="D132" s="32">
        <v>7.8400000000000011E-2</v>
      </c>
      <c r="E132" s="8">
        <f t="shared" si="5"/>
        <v>0.13861120000000005</v>
      </c>
      <c r="F132" s="17">
        <v>3.5000000000000003E-2</v>
      </c>
      <c r="G132" s="11">
        <f t="shared" si="6"/>
        <v>4.760000000000001E-2</v>
      </c>
      <c r="H132" s="21">
        <f t="shared" si="7"/>
        <v>0.18621120000000005</v>
      </c>
      <c r="I132" s="15"/>
      <c r="J132" s="10">
        <f t="shared" si="8"/>
        <v>0</v>
      </c>
      <c r="K132" s="10">
        <f t="shared" si="9"/>
        <v>0</v>
      </c>
      <c r="L132" s="23">
        <v>5000</v>
      </c>
      <c r="M132" s="23" t="s">
        <v>1</v>
      </c>
    </row>
    <row r="133" spans="1:13" ht="30.75" customHeight="1">
      <c r="A133" s="72" t="s">
        <v>179</v>
      </c>
      <c r="B133" s="73">
        <v>1</v>
      </c>
      <c r="C133" s="73" t="s">
        <v>180</v>
      </c>
      <c r="D133" s="32">
        <v>0.16800000000000001</v>
      </c>
      <c r="E133" s="8">
        <f t="shared" si="5"/>
        <v>0.29702400000000001</v>
      </c>
      <c r="F133" s="17">
        <v>0.12</v>
      </c>
      <c r="G133" s="11">
        <f t="shared" si="6"/>
        <v>0.16320000000000001</v>
      </c>
      <c r="H133" s="21">
        <f t="shared" si="7"/>
        <v>0.46022400000000002</v>
      </c>
      <c r="I133" s="15"/>
      <c r="J133" s="10">
        <f t="shared" si="8"/>
        <v>0</v>
      </c>
      <c r="K133" s="10">
        <f t="shared" si="9"/>
        <v>0</v>
      </c>
      <c r="L133" s="23">
        <v>800</v>
      </c>
      <c r="M133" s="23" t="s">
        <v>1</v>
      </c>
    </row>
    <row r="134" spans="1:13" ht="30.75" customHeight="1">
      <c r="A134" s="72" t="s">
        <v>179</v>
      </c>
      <c r="B134" s="73">
        <v>2</v>
      </c>
      <c r="C134" s="73" t="s">
        <v>181</v>
      </c>
      <c r="D134" s="32">
        <v>0.22400000000000003</v>
      </c>
      <c r="E134" s="8">
        <f t="shared" si="5"/>
        <v>0.39603200000000011</v>
      </c>
      <c r="F134" s="17">
        <v>0.12</v>
      </c>
      <c r="G134" s="11">
        <f t="shared" si="6"/>
        <v>0.16320000000000001</v>
      </c>
      <c r="H134" s="21">
        <f t="shared" si="7"/>
        <v>0.55923200000000017</v>
      </c>
      <c r="I134" s="15"/>
      <c r="J134" s="10">
        <f t="shared" si="8"/>
        <v>0</v>
      </c>
      <c r="K134" s="10">
        <f t="shared" si="9"/>
        <v>0</v>
      </c>
      <c r="L134" s="23">
        <v>800</v>
      </c>
      <c r="M134" s="23" t="s">
        <v>1</v>
      </c>
    </row>
    <row r="135" spans="1:13" ht="30.75" customHeight="1">
      <c r="A135" s="26" t="s">
        <v>182</v>
      </c>
      <c r="B135" s="25">
        <v>3</v>
      </c>
      <c r="C135" s="25" t="s">
        <v>183</v>
      </c>
      <c r="D135" s="32">
        <v>0.1008</v>
      </c>
      <c r="E135" s="8">
        <f t="shared" si="5"/>
        <v>0.17821440000000005</v>
      </c>
      <c r="F135" s="17">
        <v>0.04</v>
      </c>
      <c r="G135" s="11">
        <f t="shared" si="6"/>
        <v>5.4400000000000004E-2</v>
      </c>
      <c r="H135" s="21">
        <f t="shared" si="7"/>
        <v>0.23261440000000005</v>
      </c>
      <c r="I135" s="15"/>
      <c r="J135" s="10">
        <f t="shared" si="8"/>
        <v>0</v>
      </c>
      <c r="K135" s="10">
        <f t="shared" si="9"/>
        <v>0</v>
      </c>
      <c r="L135" s="23">
        <v>3600</v>
      </c>
      <c r="M135" s="23" t="s">
        <v>1</v>
      </c>
    </row>
    <row r="136" spans="1:13" ht="30.75" customHeight="1">
      <c r="A136" s="26" t="s">
        <v>182</v>
      </c>
      <c r="B136" s="25">
        <v>2</v>
      </c>
      <c r="C136" s="25" t="s">
        <v>184</v>
      </c>
      <c r="D136" s="32">
        <v>0.11200000000000002</v>
      </c>
      <c r="E136" s="8">
        <f t="shared" si="5"/>
        <v>0.19801600000000005</v>
      </c>
      <c r="F136" s="17">
        <v>0.03</v>
      </c>
      <c r="G136" s="11">
        <f t="shared" si="6"/>
        <v>4.0800000000000003E-2</v>
      </c>
      <c r="H136" s="21">
        <f t="shared" si="7"/>
        <v>0.23881600000000006</v>
      </c>
      <c r="I136" s="15"/>
      <c r="J136" s="10">
        <f t="shared" si="8"/>
        <v>0</v>
      </c>
      <c r="K136" s="10">
        <f t="shared" si="9"/>
        <v>0</v>
      </c>
      <c r="L136" s="23">
        <v>8000</v>
      </c>
      <c r="M136" s="23" t="s">
        <v>1</v>
      </c>
    </row>
    <row r="137" spans="1:13" ht="30.75" customHeight="1">
      <c r="A137" s="26" t="s">
        <v>182</v>
      </c>
      <c r="B137" s="25">
        <v>1</v>
      </c>
      <c r="C137" s="25" t="s">
        <v>185</v>
      </c>
      <c r="D137" s="32">
        <v>0.13440000000000002</v>
      </c>
      <c r="E137" s="8">
        <f t="shared" si="5"/>
        <v>0.23761920000000009</v>
      </c>
      <c r="F137" s="17">
        <v>0.04</v>
      </c>
      <c r="G137" s="11">
        <f t="shared" si="6"/>
        <v>5.4400000000000004E-2</v>
      </c>
      <c r="H137" s="21">
        <f t="shared" si="7"/>
        <v>0.29201920000000009</v>
      </c>
      <c r="I137" s="15"/>
      <c r="J137" s="10">
        <f t="shared" si="8"/>
        <v>0</v>
      </c>
      <c r="K137" s="10">
        <f t="shared" si="9"/>
        <v>0</v>
      </c>
      <c r="L137" s="23">
        <v>3600</v>
      </c>
      <c r="M137" s="23" t="s">
        <v>1</v>
      </c>
    </row>
    <row r="138" spans="1:13" ht="30.75" customHeight="1">
      <c r="A138" s="26" t="s">
        <v>186</v>
      </c>
      <c r="B138" s="25">
        <v>8</v>
      </c>
      <c r="C138" s="25" t="s">
        <v>187</v>
      </c>
      <c r="D138" s="32">
        <v>0.14560000000000001</v>
      </c>
      <c r="E138" s="8">
        <f t="shared" si="5"/>
        <v>0.25742080000000001</v>
      </c>
      <c r="F138" s="17">
        <v>4.4999999999999998E-2</v>
      </c>
      <c r="G138" s="11">
        <f t="shared" si="6"/>
        <v>6.1200000000000004E-2</v>
      </c>
      <c r="H138" s="21">
        <f t="shared" si="7"/>
        <v>0.31862080000000004</v>
      </c>
      <c r="I138" s="15"/>
      <c r="J138" s="10">
        <f t="shared" si="8"/>
        <v>0</v>
      </c>
      <c r="K138" s="10">
        <f t="shared" si="9"/>
        <v>0</v>
      </c>
      <c r="L138" s="16">
        <v>3300</v>
      </c>
      <c r="M138" s="23" t="s">
        <v>1</v>
      </c>
    </row>
    <row r="139" spans="1:13" ht="30.75" customHeight="1">
      <c r="A139" s="26" t="s">
        <v>188</v>
      </c>
      <c r="B139" s="25">
        <v>10</v>
      </c>
      <c r="C139" s="25" t="s">
        <v>189</v>
      </c>
      <c r="D139" s="32">
        <v>0.13440000000000002</v>
      </c>
      <c r="E139" s="8">
        <f t="shared" si="5"/>
        <v>0.23761920000000009</v>
      </c>
      <c r="F139" s="17">
        <v>3.5000000000000003E-2</v>
      </c>
      <c r="G139" s="11">
        <f t="shared" si="6"/>
        <v>4.760000000000001E-2</v>
      </c>
      <c r="H139" s="21">
        <f t="shared" si="7"/>
        <v>0.28521920000000012</v>
      </c>
      <c r="I139" s="15"/>
      <c r="J139" s="10">
        <f t="shared" si="8"/>
        <v>0</v>
      </c>
      <c r="K139" s="10">
        <f t="shared" si="9"/>
        <v>0</v>
      </c>
      <c r="L139" s="23">
        <v>5000</v>
      </c>
      <c r="M139" s="23" t="s">
        <v>1</v>
      </c>
    </row>
    <row r="140" spans="1:13" ht="30.75" customHeight="1">
      <c r="A140" s="26" t="s">
        <v>188</v>
      </c>
      <c r="B140" s="25">
        <v>3</v>
      </c>
      <c r="C140" s="25" t="s">
        <v>190</v>
      </c>
      <c r="D140" s="32">
        <v>0.22400000000000003</v>
      </c>
      <c r="E140" s="8">
        <f t="shared" si="5"/>
        <v>0.39603200000000011</v>
      </c>
      <c r="F140" s="17">
        <v>3.5000000000000003E-2</v>
      </c>
      <c r="G140" s="11">
        <f t="shared" si="6"/>
        <v>4.760000000000001E-2</v>
      </c>
      <c r="H140" s="21">
        <f t="shared" si="7"/>
        <v>0.44363200000000014</v>
      </c>
      <c r="I140" s="15"/>
      <c r="J140" s="10">
        <f t="shared" si="8"/>
        <v>0</v>
      </c>
      <c r="K140" s="10">
        <f t="shared" si="9"/>
        <v>0</v>
      </c>
      <c r="L140" s="23">
        <v>5000</v>
      </c>
      <c r="M140" s="23" t="s">
        <v>1</v>
      </c>
    </row>
    <row r="141" spans="1:13" ht="30.75" customHeight="1">
      <c r="A141" s="26" t="s">
        <v>188</v>
      </c>
      <c r="B141" s="25">
        <v>4</v>
      </c>
      <c r="C141" s="25" t="s">
        <v>191</v>
      </c>
      <c r="D141" s="32">
        <v>0.11200000000000002</v>
      </c>
      <c r="E141" s="8">
        <f t="shared" ref="E141:E142" si="10">(D141*1.3)*1.36</f>
        <v>0.19801600000000005</v>
      </c>
      <c r="F141" s="17">
        <v>5.5E-2</v>
      </c>
      <c r="G141" s="11">
        <f t="shared" ref="G141:G142" si="11">F141*1.36</f>
        <v>7.4800000000000005E-2</v>
      </c>
      <c r="H141" s="21">
        <f t="shared" ref="H141:H142" si="12">E141+G141</f>
        <v>0.27281600000000006</v>
      </c>
      <c r="I141" s="15"/>
      <c r="J141" s="10">
        <f t="shared" ref="J141:J142" si="13">H141*I141</f>
        <v>0</v>
      </c>
      <c r="K141" s="10">
        <f t="shared" ref="K141:K142" si="14">J141-(J141*$K$9)</f>
        <v>0</v>
      </c>
      <c r="L141" s="23">
        <v>2500</v>
      </c>
      <c r="M141" s="23" t="s">
        <v>1</v>
      </c>
    </row>
    <row r="142" spans="1:13" ht="30.75" customHeight="1">
      <c r="A142" s="26" t="s">
        <v>188</v>
      </c>
      <c r="B142" s="25">
        <v>2</v>
      </c>
      <c r="C142" s="25" t="s">
        <v>192</v>
      </c>
      <c r="D142" s="32">
        <v>0.11200000000000002</v>
      </c>
      <c r="E142" s="8">
        <f t="shared" si="10"/>
        <v>0.19801600000000005</v>
      </c>
      <c r="F142" s="17">
        <v>0.04</v>
      </c>
      <c r="G142" s="11">
        <f t="shared" si="11"/>
        <v>5.4400000000000004E-2</v>
      </c>
      <c r="H142" s="21">
        <f t="shared" si="12"/>
        <v>0.25241600000000008</v>
      </c>
      <c r="I142" s="15"/>
      <c r="J142" s="10">
        <f t="shared" si="13"/>
        <v>0</v>
      </c>
      <c r="K142" s="10">
        <f t="shared" si="14"/>
        <v>0</v>
      </c>
      <c r="L142" s="23">
        <v>3750</v>
      </c>
      <c r="M142" s="23" t="s">
        <v>1</v>
      </c>
    </row>
    <row r="143" spans="1:13" ht="21">
      <c r="H143" s="20" t="s">
        <v>14</v>
      </c>
      <c r="I143" s="19">
        <f>SUM(I12:I142)</f>
        <v>0</v>
      </c>
      <c r="J143" s="18">
        <f>SUM(J12:J142)</f>
        <v>0</v>
      </c>
      <c r="K143" s="18">
        <f>SUM(K12:K142)</f>
        <v>0</v>
      </c>
    </row>
  </sheetData>
  <sheetProtection password="CA63" sheet="1" objects="1" scenarios="1"/>
  <mergeCells count="20">
    <mergeCell ref="B2:M2"/>
    <mergeCell ref="B3:M3"/>
    <mergeCell ref="C5:I5"/>
    <mergeCell ref="J5:M5"/>
    <mergeCell ref="A10:M11"/>
    <mergeCell ref="B6:F6"/>
    <mergeCell ref="L6:M6"/>
    <mergeCell ref="E7:E9"/>
    <mergeCell ref="F7:F9"/>
    <mergeCell ref="H7:H9"/>
    <mergeCell ref="I7:I9"/>
    <mergeCell ref="J7:J9"/>
    <mergeCell ref="L7:L8"/>
    <mergeCell ref="M7:M8"/>
    <mergeCell ref="H6:K6"/>
    <mergeCell ref="B7:B8"/>
    <mergeCell ref="C7:C8"/>
    <mergeCell ref="G7:G9"/>
    <mergeCell ref="D7:D8"/>
    <mergeCell ref="A7:A8"/>
  </mergeCells>
  <hyperlinks>
    <hyperlink ref="C5" r:id="rId1" xr:uid="{0FBF2CD4-BC84-424A-8F24-E636F606A0BA}"/>
  </hyperlinks>
  <pageMargins left="0.25" right="0.25" top="0.75" bottom="0.75" header="0.3" footer="0.3"/>
  <pageSetup scale="59" orientation="portrait" r:id="rId2"/>
  <rowBreaks count="3" manualBreakCount="3">
    <brk id="36" max="12" man="1"/>
    <brk id="72" max="12" man="1"/>
    <brk id="108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DDE9-D94C-4CAF-BDA0-BA6A077C1C8B}">
  <dimension ref="A3:J25"/>
  <sheetViews>
    <sheetView zoomScaleNormal="100" workbookViewId="0">
      <selection activeCell="P19" sqref="P19"/>
    </sheetView>
  </sheetViews>
  <sheetFormatPr baseColWidth="10" defaultColWidth="10.77734375" defaultRowHeight="14.4"/>
  <cols>
    <col min="1" max="9" width="10.77734375" style="22"/>
    <col min="10" max="10" width="27.21875" style="22" customWidth="1"/>
    <col min="11" max="16384" width="10.77734375" style="22"/>
  </cols>
  <sheetData>
    <row r="3" spans="1:10" ht="18">
      <c r="A3" s="70" t="s">
        <v>38</v>
      </c>
      <c r="B3" s="71"/>
    </row>
    <row r="4" spans="1:10" ht="15">
      <c r="A4" s="27" t="s">
        <v>19</v>
      </c>
    </row>
    <row r="5" spans="1:10">
      <c r="A5" s="27" t="s">
        <v>20</v>
      </c>
    </row>
    <row r="6" spans="1:10">
      <c r="A6" s="28"/>
      <c r="B6" s="29"/>
      <c r="C6" s="29"/>
      <c r="D6" s="29"/>
      <c r="E6" s="29"/>
      <c r="F6" s="29"/>
      <c r="G6" s="29"/>
      <c r="H6" s="29"/>
      <c r="I6" s="29"/>
    </row>
    <row r="7" spans="1:10" ht="15.6" customHeight="1">
      <c r="A7" s="30" t="s">
        <v>32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6" customHeight="1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.6" customHeight="1">
      <c r="A9" s="30" t="s">
        <v>35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5.6" customHeight="1">
      <c r="A10" s="30" t="s">
        <v>36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.6" customHeight="1">
      <c r="A11" s="30" t="s">
        <v>22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27" t="s">
        <v>33</v>
      </c>
    </row>
    <row r="13" spans="1:10">
      <c r="A13" s="27" t="s">
        <v>23</v>
      </c>
    </row>
    <row r="14" spans="1:10">
      <c r="A14" s="27" t="s">
        <v>24</v>
      </c>
    </row>
    <row r="15" spans="1:10">
      <c r="A15" s="27" t="s">
        <v>34</v>
      </c>
    </row>
    <row r="16" spans="1:10">
      <c r="A16" s="27" t="s">
        <v>25</v>
      </c>
    </row>
    <row r="17" spans="1:4">
      <c r="A17" s="27"/>
    </row>
    <row r="18" spans="1:4" ht="15">
      <c r="A18" s="30" t="s">
        <v>26</v>
      </c>
    </row>
    <row r="19" spans="1:4" ht="15">
      <c r="A19" s="30" t="s">
        <v>37</v>
      </c>
    </row>
    <row r="20" spans="1:4" ht="15">
      <c r="A20" s="30" t="s">
        <v>27</v>
      </c>
    </row>
    <row r="21" spans="1:4" ht="15">
      <c r="A21" s="30" t="s">
        <v>28</v>
      </c>
      <c r="B21" s="30"/>
      <c r="C21" s="30"/>
      <c r="D21" s="30"/>
    </row>
    <row r="22" spans="1:4">
      <c r="A22" s="27" t="s">
        <v>29</v>
      </c>
    </row>
    <row r="23" spans="1:4">
      <c r="A23" s="27" t="s">
        <v>30</v>
      </c>
    </row>
    <row r="24" spans="1:4">
      <c r="A24" s="27" t="s">
        <v>31</v>
      </c>
    </row>
    <row r="25" spans="1:4">
      <c r="A25" s="27" t="s">
        <v>28</v>
      </c>
    </row>
  </sheetData>
  <sheetProtection password="CA63" sheet="1" objects="1" scenarios="1"/>
  <mergeCells count="1">
    <mergeCell ref="A3:B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 2023-2024 Floresta</vt:lpstr>
      <vt:lpstr>Terms</vt:lpstr>
      <vt:lpstr>' 2023-2024 Floresta'!Zone_d_impression</vt:lpstr>
      <vt:lpstr>Terms!Zone_d_impression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Danziger - Ordering Services</dc:title>
  <dc:creator>Gili Boker</dc:creator>
  <cp:lastModifiedBy>Katherine Durand</cp:lastModifiedBy>
  <cp:lastPrinted>2023-07-12T14:51:48Z</cp:lastPrinted>
  <dcterms:created xsi:type="dcterms:W3CDTF">2018-04-17T13:17:15Z</dcterms:created>
  <dcterms:modified xsi:type="dcterms:W3CDTF">2023-09-13T14:35:24Z</dcterms:modified>
</cp:coreProperties>
</file>