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240" yWindow="348" windowWidth="9720" windowHeight="7260" tabRatio="583" activeTab="0"/>
  </bookViews>
  <sheets>
    <sheet name="F-H&amp;Vivaces herbs &amp; perennials " sheetId="1" r:id="rId1"/>
    <sheet name="HIRC" sheetId="2" r:id="rId2"/>
    <sheet name="Nouveauté - New" sheetId="3" r:id="rId3"/>
    <sheet name="Discontinué - Drops" sheetId="4" r:id="rId4"/>
    <sheet name="Termes - Terms" sheetId="5" r:id="rId5"/>
  </sheets>
  <definedNames>
    <definedName name="_xlnm.Print_Titles" localSheetId="3">'Discontinué - Drops'!$4:$4</definedName>
    <definedName name="_xlnm.Print_Titles" localSheetId="0">'F-H&amp;Vivaces herbs &amp; perennials '!$A:$D,'F-H&amp;Vivaces herbs &amp; perennials '!$8:$8</definedName>
    <definedName name="_xlnm.Print_Titles" localSheetId="1">'HIRC'!$A:$D,'HIRC'!$8:$8</definedName>
    <definedName name="_xlnm.Print_Area" localSheetId="3">'Discontinué - Drops'!$A$1:$F$12</definedName>
    <definedName name="_xlnm.Print_Area" localSheetId="0">'F-H&amp;Vivaces herbs &amp; perennials '!$A$1:$N$244</definedName>
    <definedName name="_xlnm.Print_Area" localSheetId="1">'HIRC'!$A$1:$N$17</definedName>
  </definedNames>
  <calcPr fullCalcOnLoad="1"/>
</workbook>
</file>

<file path=xl/sharedStrings.xml><?xml version="1.0" encoding="utf-8"?>
<sst xmlns="http://schemas.openxmlformats.org/spreadsheetml/2006/main" count="1101" uniqueCount="342">
  <si>
    <t>product code</t>
  </si>
  <si>
    <t>White</t>
  </si>
  <si>
    <t>Cream</t>
  </si>
  <si>
    <t>Gold</t>
  </si>
  <si>
    <t>Red</t>
  </si>
  <si>
    <t>Pink</t>
  </si>
  <si>
    <t>variety</t>
  </si>
  <si>
    <t>color</t>
  </si>
  <si>
    <t>Yellow</t>
  </si>
  <si>
    <t>Blue</t>
  </si>
  <si>
    <t>Sky</t>
  </si>
  <si>
    <t>Purple</t>
  </si>
  <si>
    <t>Lilac</t>
  </si>
  <si>
    <t>category</t>
  </si>
  <si>
    <t>Lavender</t>
  </si>
  <si>
    <t>Rose</t>
  </si>
  <si>
    <t>Green</t>
  </si>
  <si>
    <t>tray</t>
  </si>
  <si>
    <t>Mentha 'Thai'</t>
  </si>
  <si>
    <t>Gray</t>
  </si>
  <si>
    <t>propagation unit</t>
  </si>
  <si>
    <t>NEW</t>
  </si>
  <si>
    <t/>
  </si>
  <si>
    <t>Perennials</t>
  </si>
  <si>
    <t>Herb</t>
  </si>
  <si>
    <t>Organic Herb</t>
  </si>
  <si>
    <t>Urc</t>
  </si>
  <si>
    <t>Mentha 'Curly'</t>
  </si>
  <si>
    <t>Salvia officinalis 'Berggarten Variegated'</t>
  </si>
  <si>
    <t xml:space="preserve">Lavandula angustifolia 'Big Time Blue' </t>
  </si>
  <si>
    <t>Artemisia arborescens</t>
  </si>
  <si>
    <t>Artemisia arbotanum 'Cola Plant'</t>
  </si>
  <si>
    <t>Artemisia drac. 'French Tarragon'</t>
  </si>
  <si>
    <t>Artemisia drac. 'French Tarragon' Organic</t>
  </si>
  <si>
    <t>Chamaemelum nobile 'Flore Pleno' (Double)</t>
  </si>
  <si>
    <t>Chamaemelum nobile 'Treneague'</t>
  </si>
  <si>
    <t>Euphorbia amygdaloides 'Purpurea'</t>
  </si>
  <si>
    <t>Euphorbia amygdaloides 'Robbiae'</t>
  </si>
  <si>
    <t>Helichrysum angustifolia 'Tall Curry'</t>
  </si>
  <si>
    <t>Helichrysum angustifolia 'Tall Curry' Organic</t>
  </si>
  <si>
    <t>Helichrysum italicum 'Dwarf'</t>
  </si>
  <si>
    <t>Lavandula angustifolia 'Dwarf Blue'</t>
  </si>
  <si>
    <t>Lavandula angustifolia 'Hidcote Blue'</t>
  </si>
  <si>
    <t>Lavandula angustifolia 'Imperial Gem'</t>
  </si>
  <si>
    <t>Lavandula angustifolia 'Munstead Hishtil's Strain'</t>
  </si>
  <si>
    <t>Lavandula angustifolia 'Rosea'</t>
  </si>
  <si>
    <t>Lavandula intermedia 'Edelweiss'</t>
  </si>
  <si>
    <t>Lavandula intermedia 'Grosso'</t>
  </si>
  <si>
    <t>Lavandula intermedia 'Provence'</t>
  </si>
  <si>
    <t>Lavandula pinnata</t>
  </si>
  <si>
    <t>Lavandula stoechas 'Kew Red'</t>
  </si>
  <si>
    <t>Lavandula stoechas 'Pedunculata'</t>
  </si>
  <si>
    <t>Lavandula Vera</t>
  </si>
  <si>
    <t>Lippia citriodora</t>
  </si>
  <si>
    <t>Lippia citriodora Organic</t>
  </si>
  <si>
    <t>Lithodora diffusa 'Heavenly Blue'</t>
  </si>
  <si>
    <t>Mentha spicata</t>
  </si>
  <si>
    <t>Mentha spicata 'Moroccan'</t>
  </si>
  <si>
    <t>Mentha spicata 'Moroccan' Organic</t>
  </si>
  <si>
    <t>Mentha spicata Organic</t>
  </si>
  <si>
    <t>Mentha spicata 'Spanish'</t>
  </si>
  <si>
    <t>Mentha spicata 'Spanish' Organic</t>
  </si>
  <si>
    <t>Mentha suaveolens 'Apple Mint'</t>
  </si>
  <si>
    <t>Mentha suaveolens 'Apple Mint' Organic</t>
  </si>
  <si>
    <t>Mentha suaveolens 'Variegata' (Pineapple)</t>
  </si>
  <si>
    <t>Ocimum basilicum 'Magic White'</t>
  </si>
  <si>
    <t>Origanum supreme</t>
  </si>
  <si>
    <t>Origanum vulgare</t>
  </si>
  <si>
    <t>Origanum vulgare 'Aureum Gold'</t>
  </si>
  <si>
    <t>Origanum vulgare 'Aureum Green'</t>
  </si>
  <si>
    <t>Origanum vulgare 'Aureum Variegata'</t>
  </si>
  <si>
    <t>Origanum vulgare 'Compactum'</t>
  </si>
  <si>
    <t>Origanum vulgare Organic</t>
  </si>
  <si>
    <t>Rosmarinus officinalis 'Blue Lagoon'</t>
  </si>
  <si>
    <t>Rosmarinus officinalis 'Foxtail'</t>
  </si>
  <si>
    <t>Rosmarinus officinalis 'Speedy'</t>
  </si>
  <si>
    <t>Rosmarinus officinalis 'Speedy' Organic</t>
  </si>
  <si>
    <t>Rosmarinus officinalis 'Tuscan Blue'</t>
  </si>
  <si>
    <t>Rosmarinus officinalis Upright</t>
  </si>
  <si>
    <t>Rosmarinus officinalis Upright Organic</t>
  </si>
  <si>
    <t>Salvia elegans 'Honey Melon'</t>
  </si>
  <si>
    <t>Salvia elegans 'Scarlet Pineapple'</t>
  </si>
  <si>
    <t>Salvia elegans 'Scarlet Tangerine'</t>
  </si>
  <si>
    <t>Salvia officinalis 'Grower's Friend'</t>
  </si>
  <si>
    <t>Salvia officinalis 'Grower's Friend' Organic</t>
  </si>
  <si>
    <t>Salvia officinalis hybrida '# 4'</t>
  </si>
  <si>
    <t>Salvia officinalis hybrida 'Nazareth'</t>
  </si>
  <si>
    <t>Salvia officinalis 'Icterina (Bicolor)'</t>
  </si>
  <si>
    <t>Salvia officinalis 'Icterina (Bicolor)' Organic</t>
  </si>
  <si>
    <t>Salvia officinalis 'Purpurascens'</t>
  </si>
  <si>
    <t>Salvia officinalis 'Purpurascens' Organic</t>
  </si>
  <si>
    <t>Salvia officinalis 'Tricolor'</t>
  </si>
  <si>
    <t>Santolina chamaecyparissus</t>
  </si>
  <si>
    <t>Satureja montana</t>
  </si>
  <si>
    <t>Stevia rebaudiana</t>
  </si>
  <si>
    <t>Stevia rebaudiana Organic</t>
  </si>
  <si>
    <t>Tagetes lucida '4 Seasons Tarragon'</t>
  </si>
  <si>
    <t>Thymus citriodorus</t>
  </si>
  <si>
    <t>Thymus citriodorus 'Doone Valley'</t>
  </si>
  <si>
    <t>Thymus citriodorus 'Fragrantissimus Orange'</t>
  </si>
  <si>
    <t>Thymus citriodorus 'Fragrantissimus Orange' Organic</t>
  </si>
  <si>
    <t>Thymus citriodorus Organic</t>
  </si>
  <si>
    <t>Thymus citriodorus 'Silver King'</t>
  </si>
  <si>
    <t>Thymus citriodorus 'Silver Queen'</t>
  </si>
  <si>
    <t>Thymus citriodorus 'Variegated'</t>
  </si>
  <si>
    <t>Thymus citriodorus 'Variegated' Organic</t>
  </si>
  <si>
    <t>Thymus pseudoanuginosus 'Wooly'</t>
  </si>
  <si>
    <t>Thymus pulegioides 'Archers Gold'</t>
  </si>
  <si>
    <t>Thymus pulegioides 'Foxley'</t>
  </si>
  <si>
    <t>Thymus pulegioides 'Tabor'</t>
  </si>
  <si>
    <t>Thymus serpyllum 'Pink Chintz'</t>
  </si>
  <si>
    <t>Thymus serpyllum 'Snowdrift'</t>
  </si>
  <si>
    <t>Thymus spp. 'Creeping Red'</t>
  </si>
  <si>
    <t>Thymus vulgaris</t>
  </si>
  <si>
    <t>Thymus vulgaris 'Compactus'</t>
  </si>
  <si>
    <t>Thymus vulgaris 'Compactus' Organic</t>
  </si>
  <si>
    <t>Thymus vulgaris 'Gold'</t>
  </si>
  <si>
    <t>Thymus vulgaris 'Silver Posie'</t>
  </si>
  <si>
    <t>Verbena bonariensis</t>
  </si>
  <si>
    <t>Viola hederacea</t>
  </si>
  <si>
    <t>Zaluzianskya ovata 'Star Balsam'</t>
  </si>
  <si>
    <t>Mentha 'Jessica's 'Sweet Pear'</t>
  </si>
  <si>
    <t>Varigated</t>
  </si>
  <si>
    <t>Galium odoratum</t>
  </si>
  <si>
    <t xml:space="preserve">White </t>
  </si>
  <si>
    <t>Rosmarinus officinalis 'Miss Jessopp's Upright'</t>
  </si>
  <si>
    <t>Mentha spp. 'Berries and Cream'</t>
  </si>
  <si>
    <t>Mentha spp. 'Hilary's Sweet Lemon'</t>
  </si>
  <si>
    <t>Mentha x gracilis 'Ginger'</t>
  </si>
  <si>
    <t>Mentha x piperita</t>
  </si>
  <si>
    <t>Mentha x piperita 'After Eight'</t>
  </si>
  <si>
    <t>Mentha x piperita citrata 'Eau De Cologne'</t>
  </si>
  <si>
    <t>Mentha x piperita f. citrata 'Basil'</t>
  </si>
  <si>
    <t>Mentha x piperita f. citrata 'Chocolate'</t>
  </si>
  <si>
    <t>Mentha x piperita f. citrata 'Chocolate' Organic</t>
  </si>
  <si>
    <t>Mentha x piperita f. citrata 'Grapefruit'</t>
  </si>
  <si>
    <t>Mentha x piperita f. citrata 'Orange'</t>
  </si>
  <si>
    <t>Mentha x piperita Organic</t>
  </si>
  <si>
    <t>Mentha x piperita 'Strawberry'</t>
  </si>
  <si>
    <t>Mentha x piperita 'Swiss'</t>
  </si>
  <si>
    <t>Mentha x piperita 'Swiss' Organic</t>
  </si>
  <si>
    <t>Mentha x piperita Upright</t>
  </si>
  <si>
    <t>Rungia klossii</t>
  </si>
  <si>
    <t>Salicornia europaea</t>
  </si>
  <si>
    <t>Santolina viridis</t>
  </si>
  <si>
    <t>Mentha x piperita f. citrata 'Orange' Organic</t>
  </si>
  <si>
    <t>Mentha x piperita Upright Organic</t>
  </si>
  <si>
    <t>Santolina viridis Organic</t>
  </si>
  <si>
    <t>Light Blue</t>
  </si>
  <si>
    <t>Date de livraison / Delivery Date</t>
  </si>
  <si>
    <t>Tél.: 819-275-5156 / Fax.:819-275-7976</t>
  </si>
  <si>
    <t>info@zyromski.com</t>
  </si>
  <si>
    <t>Prix SFZ / SFZ Price</t>
  </si>
  <si>
    <t>Total</t>
  </si>
  <si>
    <r>
      <t xml:space="preserve">Royauté / </t>
    </r>
    <r>
      <rPr>
        <i/>
        <sz val="14"/>
        <rFont val="Comic Sans MS"/>
        <family val="4"/>
      </rPr>
      <t>royalty</t>
    </r>
  </si>
  <si>
    <t>Royauté/Royalty</t>
  </si>
  <si>
    <t>Code de produit /product code</t>
  </si>
  <si>
    <t>couleur/color</t>
  </si>
  <si>
    <t>cabaret/tray</t>
  </si>
  <si>
    <t>nouveauté/new items</t>
  </si>
  <si>
    <t>Galium odoratum Organic</t>
  </si>
  <si>
    <t>Lavandula allardii 'Meerlo'</t>
  </si>
  <si>
    <t>Deep Blue</t>
  </si>
  <si>
    <t>Lavandula angustifolia 'Melissa Lilac'</t>
  </si>
  <si>
    <t>Lavandula stoechas 'Kew Red' Organic</t>
  </si>
  <si>
    <t>Lavandula x chaytoriae 'Silver Sands'</t>
  </si>
  <si>
    <t>Mentha spicata 'Ingauno'</t>
  </si>
  <si>
    <t>Mentha spicata 'Ingauno' Organic</t>
  </si>
  <si>
    <t>Mentha spp. 'Berries and Cream' Organic</t>
  </si>
  <si>
    <t>Mentha spp. 'Hilary's Sweet Lemon' Organic</t>
  </si>
  <si>
    <t>Mentha x gracilis 'Ginger' Organic</t>
  </si>
  <si>
    <t>Mentha x piperita f. citrata 'Basil' Organic</t>
  </si>
  <si>
    <t>Mentha x piperita 'Strawberry' Organic</t>
  </si>
  <si>
    <t>Ocimum basilicum 'Magic White' Organic</t>
  </si>
  <si>
    <t>Origanum supreme Organic</t>
  </si>
  <si>
    <t>Origanum vulgare 'Compactum' Organic</t>
  </si>
  <si>
    <t>Rosmarinus officinalis 'Abraxas'</t>
  </si>
  <si>
    <t>Rosmarinus officinalis 'Abraxas' Organic</t>
  </si>
  <si>
    <t>Rosmarinus officinalis 'Boule'</t>
  </si>
  <si>
    <t>Rosmarinus officinalis 'Foxtail' Organic</t>
  </si>
  <si>
    <t>Rosmarinus officinalis 'Hishtil Perigord'</t>
  </si>
  <si>
    <t xml:space="preserve">Rosmarinus officinalis 'Hishtil Perigord' Organic </t>
  </si>
  <si>
    <t>Rosmarinus officinalis 'Ingauno'</t>
  </si>
  <si>
    <t>Rosmarinus officinalis 'Ingauno' Organic</t>
  </si>
  <si>
    <t>Salvia officinalis hybrida '# 4' Organic</t>
  </si>
  <si>
    <t>Stevia rebaudiana 'Sugar Love'</t>
  </si>
  <si>
    <t>Transport et manutention non inclus/Shiping and handeling not included.</t>
  </si>
  <si>
    <t>Thymus vulgaris Organic</t>
  </si>
  <si>
    <t>Zaluzianskya ovata 'Orange Eye'</t>
  </si>
  <si>
    <t xml:space="preserve">Orange </t>
  </si>
  <si>
    <t>Mentha piperita f. 'citrata Lime'</t>
  </si>
  <si>
    <t>Mentha piperita f. 'citrata Lime' Organic</t>
  </si>
  <si>
    <t>Mentha spicata 'Kentucky Colonel'</t>
  </si>
  <si>
    <t>Mentha spicata 'Kentucky Colonel' organic</t>
  </si>
  <si>
    <t>Mentha spp. 'Blackcurrant'</t>
  </si>
  <si>
    <t>Origanum vulgare 'Hot And Spicy'</t>
  </si>
  <si>
    <t>Origanum vulgare 'Hot And Spicy' Organic</t>
  </si>
  <si>
    <t>Lemon</t>
  </si>
  <si>
    <t>Total avec escompte/ Total with rebate</t>
  </si>
  <si>
    <r>
      <t xml:space="preserve">Nom / </t>
    </r>
    <r>
      <rPr>
        <b/>
        <i/>
        <sz val="14"/>
        <rFont val="Comic Sans MS"/>
        <family val="4"/>
      </rPr>
      <t>Name :</t>
    </r>
  </si>
  <si>
    <t>   www.hishtil.com</t>
  </si>
  <si>
    <t>Escompte/ Rebate</t>
  </si>
  <si>
    <t>HIRC Mentha spicata</t>
  </si>
  <si>
    <t>HIRC Mentha spicata 'Moroccan'</t>
  </si>
  <si>
    <t>HIRC Mentha spicata 'Moroccan' Organic</t>
  </si>
  <si>
    <t>HIRC Mentha spicata Organic</t>
  </si>
  <si>
    <t>HIRC Mentha spicata 'Spanish'</t>
  </si>
  <si>
    <t>HIRC Mentha spicata 'Spanish' Organic</t>
  </si>
  <si>
    <t>Lavandula canariensis</t>
  </si>
  <si>
    <t>Lavandula x intermedia 'Phenomenal'</t>
  </si>
  <si>
    <t>Santolina viridis 'Lemon fizz'</t>
  </si>
  <si>
    <t>blue</t>
  </si>
  <si>
    <t>Deep pink</t>
  </si>
  <si>
    <t>Deep purple</t>
  </si>
  <si>
    <t>Canada 2022-2023</t>
  </si>
  <si>
    <t>categorie/ category</t>
  </si>
  <si>
    <r>
      <t>HIRC Rosmarinus officinalis 'Barbecue'</t>
    </r>
    <r>
      <rPr>
        <vertAlign val="superscript"/>
        <sz val="14"/>
        <rFont val="Comic Sans MS"/>
        <family val="4"/>
      </rPr>
      <t>P</t>
    </r>
  </si>
  <si>
    <r>
      <t>HIRCRosmarinus officinalis 'Barbecue'</t>
    </r>
    <r>
      <rPr>
        <vertAlign val="superscript"/>
        <sz val="14"/>
        <rFont val="Comic Sans MS"/>
        <family val="4"/>
      </rPr>
      <t>P</t>
    </r>
    <r>
      <rPr>
        <sz val="14"/>
        <rFont val="Comic Sans MS"/>
        <family val="4"/>
      </rPr>
      <t xml:space="preserve"> Organic</t>
    </r>
  </si>
  <si>
    <r>
      <t xml:space="preserve">Quantité/ </t>
    </r>
    <r>
      <rPr>
        <b/>
        <i/>
        <sz val="14"/>
        <rFont val="Comic Sans MS"/>
        <family val="4"/>
      </rPr>
      <t>Quantity</t>
    </r>
  </si>
  <si>
    <t>Hishtil Nurseries</t>
  </si>
  <si>
    <t>tel.: ++972-4-6527770</t>
  </si>
  <si>
    <t>fax.: ++972-4-6407583</t>
  </si>
  <si>
    <t>e-mail: elo@hishtil.com</t>
  </si>
  <si>
    <t>Conditions d'expédition / Shipment terms</t>
  </si>
  <si>
    <t xml:space="preserve"> Tous les produits sont fournis en CPT
 / All goods are supplied as CPT</t>
  </si>
  <si>
    <t>Frais supplémentaires
 / Additional charges</t>
  </si>
  <si>
    <t>Montant / Amount</t>
  </si>
  <si>
    <t>Remarques / Remarks</t>
  </si>
  <si>
    <t>Canada</t>
  </si>
  <si>
    <t>Documents</t>
  </si>
  <si>
    <t>Par facture / Per invoice</t>
  </si>
  <si>
    <t>Matériaux d'emballage / Packing materials</t>
  </si>
  <si>
    <t>par boîte URC / per URC box</t>
  </si>
  <si>
    <t>Manutention au port d'entrée / Handling at port of entry</t>
  </si>
  <si>
    <t>Par boite / Per box</t>
  </si>
  <si>
    <t>Frais de compagnie aérienne / Airline Fees</t>
  </si>
  <si>
    <t>Par box - soumis au tarif des vols / Per box - subjected to flights rate</t>
  </si>
  <si>
    <t>100-900</t>
  </si>
  <si>
    <t>1000-2000</t>
  </si>
  <si>
    <t>2000-4000</t>
  </si>
  <si>
    <t>Conditions supplémentaires
 / Additional terms</t>
  </si>
  <si>
    <t xml:space="preserve">Hishtil se réserve le droit de mettre à jour/modifier/ajouter des frais logistiques en fonction des changements de prix des différentes sociétés de logistique, y compris les compagnies aériennes. / Hishtil keeps the rights to update/change/add logistic fees depending on the price changes of the various logistics companies including the airlines companies. </t>
  </si>
  <si>
    <t>Will not be delivered</t>
  </si>
  <si>
    <r>
      <t>Commande minimum et frais / Minimum order specifications and fees</t>
    </r>
    <r>
      <rPr>
        <b/>
        <sz val="11"/>
        <color indexed="8"/>
        <rFont val="Calibri"/>
        <family val="2"/>
      </rPr>
      <t xml:space="preserve"> </t>
    </r>
  </si>
  <si>
    <t>En dessous du minimum / below minimum delivery</t>
  </si>
  <si>
    <t xml:space="preserve">Frais minimum / Minimum Fee </t>
  </si>
  <si>
    <t>Bare Root</t>
  </si>
  <si>
    <t xml:space="preserve">Mentha x villosa 'Mojito' organic </t>
  </si>
  <si>
    <t>Silver</t>
  </si>
  <si>
    <t>Thymus pulegioides 'Tabor' Organic</t>
  </si>
  <si>
    <r>
      <t>Artemisia drac. 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'Tolergon'</t>
    </r>
    <r>
      <rPr>
        <vertAlign val="superscript"/>
        <sz val="14"/>
        <rFont val="Arial"/>
        <family val="2"/>
      </rPr>
      <t>TM</t>
    </r>
  </si>
  <si>
    <r>
      <t>Artemisia drac.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'Tolergon'</t>
    </r>
    <r>
      <rPr>
        <vertAlign val="superscript"/>
        <sz val="14"/>
        <rFont val="Arial"/>
        <family val="2"/>
      </rPr>
      <t xml:space="preserve">TM  </t>
    </r>
    <r>
      <rPr>
        <sz val="14"/>
        <rFont val="Arial"/>
        <family val="2"/>
      </rPr>
      <t xml:space="preserve"> Organic</t>
    </r>
  </si>
  <si>
    <r>
      <t>Gaura lindheimeri 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'Summer Bloom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Baby'</t>
    </r>
    <r>
      <rPr>
        <vertAlign val="superscript"/>
        <sz val="14"/>
        <rFont val="Arial"/>
        <family val="2"/>
      </rPr>
      <t>P</t>
    </r>
  </si>
  <si>
    <r>
      <t>Gaura lindheimeri 'Cherry Brandy' (Gauchebra)</t>
    </r>
    <r>
      <rPr>
        <vertAlign val="superscript"/>
        <sz val="14"/>
        <rFont val="Arial"/>
        <family val="2"/>
      </rPr>
      <t>P</t>
    </r>
  </si>
  <si>
    <r>
      <t>Gaura lindheimeri 'White Dove'</t>
    </r>
    <r>
      <rPr>
        <vertAlign val="superscript"/>
        <sz val="14"/>
        <rFont val="Arial"/>
        <family val="2"/>
      </rPr>
      <t>P</t>
    </r>
  </si>
  <si>
    <r>
      <t>Gynostemma pentaphyllum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(Jiaogulan)</t>
    </r>
  </si>
  <si>
    <r>
      <t>Hesperozygis x satureja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'Midnight Mojito'</t>
    </r>
    <r>
      <rPr>
        <vertAlign val="superscript"/>
        <sz val="14"/>
        <rFont val="Arial"/>
        <family val="2"/>
      </rPr>
      <t>VR</t>
    </r>
  </si>
  <si>
    <r>
      <t>Laurus nobilis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(Bare Root)</t>
    </r>
  </si>
  <si>
    <r>
      <t>Laurus nobilis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'(Bare Root) Organic</t>
    </r>
  </si>
  <si>
    <r>
      <t>Lavandula angustifolia 'Big Time Blue'</t>
    </r>
    <r>
      <rPr>
        <vertAlign val="superscript"/>
        <sz val="14"/>
        <rFont val="Arial"/>
        <family val="2"/>
      </rPr>
      <t>P</t>
    </r>
  </si>
  <si>
    <r>
      <t xml:space="preserve">Lavandula angustifolia 'Big Time White' </t>
    </r>
    <r>
      <rPr>
        <vertAlign val="superscript"/>
        <sz val="14"/>
        <rFont val="Arial"/>
        <family val="2"/>
      </rPr>
      <t>VR</t>
    </r>
  </si>
  <si>
    <r>
      <t>Lavandula angustifolia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BeeZee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'Dark Blue'</t>
    </r>
    <r>
      <rPr>
        <vertAlign val="superscript"/>
        <sz val="14"/>
        <rFont val="Arial"/>
        <family val="2"/>
      </rPr>
      <t>P</t>
    </r>
  </si>
  <si>
    <r>
      <t>Lavandula angustifolia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BeeZee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'Dark Blue'</t>
    </r>
    <r>
      <rPr>
        <vertAlign val="superscript"/>
        <sz val="14"/>
        <rFont val="Arial"/>
        <family val="2"/>
      </rPr>
      <t xml:space="preserve">P </t>
    </r>
    <r>
      <rPr>
        <sz val="14"/>
        <rFont val="Arial"/>
        <family val="2"/>
      </rPr>
      <t>Organic</t>
    </r>
  </si>
  <si>
    <r>
      <t>Lavandula angustifolia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BeeZee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'Light Blue'</t>
    </r>
    <r>
      <rPr>
        <vertAlign val="superscript"/>
        <sz val="14"/>
        <rFont val="Arial"/>
        <family val="2"/>
      </rPr>
      <t>P</t>
    </r>
  </si>
  <si>
    <r>
      <t>Lavandula angustifolia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BeeZee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'Pink'</t>
    </r>
    <r>
      <rPr>
        <vertAlign val="superscript"/>
        <sz val="14"/>
        <rFont val="Arial"/>
        <family val="2"/>
      </rPr>
      <t>P</t>
    </r>
  </si>
  <si>
    <r>
      <t>Lavandula angustifolia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BeeZee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'White'</t>
    </r>
    <r>
      <rPr>
        <vertAlign val="superscript"/>
        <sz val="14"/>
        <rFont val="Arial"/>
        <family val="2"/>
      </rPr>
      <t>P</t>
    </r>
  </si>
  <si>
    <r>
      <t>Lavandula angustifolia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'Platinum Blonde'</t>
    </r>
  </si>
  <si>
    <r>
      <t>Lavandula angustifolia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'Platinum Blonde'</t>
    </r>
    <r>
      <rPr>
        <vertAlign val="superscript"/>
        <sz val="14"/>
        <rFont val="Arial"/>
        <family val="2"/>
      </rPr>
      <t>p</t>
    </r>
  </si>
  <si>
    <r>
      <t>Lavandula angustifolia 'Forever Blue'</t>
    </r>
    <r>
      <rPr>
        <vertAlign val="superscript"/>
        <sz val="14"/>
        <rFont val="Arial"/>
        <family val="2"/>
      </rPr>
      <t>P</t>
    </r>
  </si>
  <si>
    <r>
      <t>Lavandula angustifolia 'Forever Blue'</t>
    </r>
    <r>
      <rPr>
        <vertAlign val="superscript"/>
        <sz val="14"/>
        <rFont val="Arial"/>
        <family val="2"/>
      </rPr>
      <t xml:space="preserve">P </t>
    </r>
    <r>
      <rPr>
        <sz val="14"/>
        <rFont val="Arial"/>
        <family val="2"/>
      </rPr>
      <t>Organic</t>
    </r>
  </si>
  <si>
    <r>
      <t>Lavandula angustifolia 'Thumbelina Leigh'</t>
    </r>
    <r>
      <rPr>
        <vertAlign val="superscript"/>
        <sz val="14"/>
        <rFont val="Arial"/>
        <family val="2"/>
      </rPr>
      <t>VR</t>
    </r>
  </si>
  <si>
    <r>
      <t>Lavandula stoechas Lavlov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'Blue'</t>
    </r>
    <r>
      <rPr>
        <vertAlign val="superscript"/>
        <sz val="14"/>
        <rFont val="Arial"/>
        <family val="2"/>
      </rPr>
      <t>p</t>
    </r>
  </si>
  <si>
    <r>
      <t>Lavandula stoechas Lavlov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'Deep pink'</t>
    </r>
    <r>
      <rPr>
        <vertAlign val="superscript"/>
        <sz val="14"/>
        <rFont val="Arial"/>
        <family val="2"/>
      </rPr>
      <t>p</t>
    </r>
  </si>
  <si>
    <r>
      <t>Lavandula stoechas Lavlov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'Deep Purple'</t>
    </r>
    <r>
      <rPr>
        <vertAlign val="superscript"/>
        <sz val="14"/>
        <rFont val="Arial"/>
        <family val="2"/>
      </rPr>
      <t>p</t>
    </r>
  </si>
  <si>
    <r>
      <t>Lavandula stoechas Lavlov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'Purple'</t>
    </r>
    <r>
      <rPr>
        <vertAlign val="superscript"/>
        <sz val="14"/>
        <rFont val="Arial"/>
        <family val="2"/>
      </rPr>
      <t>p</t>
    </r>
  </si>
  <si>
    <r>
      <t>Lavandula stoechas Lavlov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'White'</t>
    </r>
    <r>
      <rPr>
        <vertAlign val="superscript"/>
        <sz val="14"/>
        <rFont val="Arial"/>
        <family val="2"/>
      </rPr>
      <t>p</t>
    </r>
  </si>
  <si>
    <r>
      <t>Lavandula x intermedia 'Phenomenal'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</t>
    </r>
  </si>
  <si>
    <r>
      <t>Lippia dulcis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</t>
    </r>
  </si>
  <si>
    <r>
      <t>Lippia dulcis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 Organic</t>
    </r>
  </si>
  <si>
    <r>
      <t>Majorana syriaca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</t>
    </r>
  </si>
  <si>
    <r>
      <t>Majorana syriaca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Organic</t>
    </r>
  </si>
  <si>
    <r>
      <t>Mentha arvensis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Banana'</t>
    </r>
  </si>
  <si>
    <r>
      <t>Micromeria fruticosa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</t>
    </r>
  </si>
  <si>
    <r>
      <t>Ocimum basilicum 'Coldasil'</t>
    </r>
    <r>
      <rPr>
        <vertAlign val="superscript"/>
        <sz val="14"/>
        <rFont val="Arial"/>
        <family val="2"/>
      </rPr>
      <t>TM</t>
    </r>
  </si>
  <si>
    <r>
      <t>Ocimum basilicum 'Magic Mountain'</t>
    </r>
    <r>
      <rPr>
        <vertAlign val="superscript"/>
        <sz val="14"/>
        <rFont val="Arial"/>
        <family val="2"/>
      </rPr>
      <t>TM</t>
    </r>
  </si>
  <si>
    <r>
      <t>Ocimum basilicum 'Magic Mountain'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Organic</t>
    </r>
  </si>
  <si>
    <r>
      <t>Ocimum basilicum 'Pesto Perpetuo'</t>
    </r>
    <r>
      <rPr>
        <vertAlign val="superscript"/>
        <sz val="14"/>
        <rFont val="Arial"/>
        <family val="2"/>
      </rPr>
      <t>P</t>
    </r>
  </si>
  <si>
    <r>
      <t>Ocimum herbalea 'Ajaka'</t>
    </r>
    <r>
      <rPr>
        <vertAlign val="superscript"/>
        <sz val="14"/>
        <rFont val="Arial"/>
        <family val="2"/>
      </rPr>
      <t>P</t>
    </r>
  </si>
  <si>
    <r>
      <t>Ocimum herbalea 'Red Ball'</t>
    </r>
    <r>
      <rPr>
        <vertAlign val="superscript"/>
        <sz val="14"/>
        <rFont val="Arial"/>
        <family val="2"/>
      </rPr>
      <t>P</t>
    </r>
  </si>
  <si>
    <r>
      <t>Ocimum herbalea 'Wild Magic'</t>
    </r>
    <r>
      <rPr>
        <vertAlign val="superscript"/>
        <sz val="14"/>
        <rFont val="Arial"/>
        <family val="2"/>
      </rPr>
      <t>P</t>
    </r>
  </si>
  <si>
    <r>
      <t>Oregano majorana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</t>
    </r>
  </si>
  <si>
    <r>
      <t>Oregano majorana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Organic</t>
    </r>
  </si>
  <si>
    <r>
      <t>Penstemon 'Riding Hood' Red®</t>
    </r>
    <r>
      <rPr>
        <vertAlign val="superscript"/>
        <sz val="14"/>
        <rFont val="Arial"/>
        <family val="2"/>
      </rPr>
      <t>P</t>
    </r>
  </si>
  <si>
    <r>
      <t>Persicaria odorata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(Vietnamese Coriander)</t>
    </r>
  </si>
  <si>
    <r>
      <t>Rosmarinus officinalis 'Barbecue'</t>
    </r>
    <r>
      <rPr>
        <vertAlign val="superscript"/>
        <sz val="14"/>
        <rFont val="Arial"/>
        <family val="2"/>
      </rPr>
      <t>P</t>
    </r>
  </si>
  <si>
    <r>
      <t>Rosmarinus officinalis 'Barbecue'</t>
    </r>
    <r>
      <rPr>
        <vertAlign val="superscript"/>
        <sz val="14"/>
        <rFont val="Arial"/>
        <family val="2"/>
      </rPr>
      <t>P</t>
    </r>
    <r>
      <rPr>
        <sz val="14"/>
        <rFont val="Arial"/>
        <family val="2"/>
      </rPr>
      <t xml:space="preserve"> Organic</t>
    </r>
  </si>
  <si>
    <r>
      <t>Rosmarinus officinalis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Haifa'</t>
    </r>
  </si>
  <si>
    <r>
      <t>Rosmarinus officinalis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Haifa' Organic</t>
    </r>
  </si>
  <si>
    <r>
      <t>Salvia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'Maxima'</t>
    </r>
  </si>
  <si>
    <r>
      <t>Salvia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'Maxima' Organic</t>
    </r>
  </si>
  <si>
    <r>
      <t>Salvia officinalis 'Snowflake'</t>
    </r>
    <r>
      <rPr>
        <vertAlign val="superscript"/>
        <sz val="14"/>
        <rFont val="Arial"/>
        <family val="2"/>
      </rPr>
      <t>VR</t>
    </r>
  </si>
  <si>
    <r>
      <t>Satureja douglasii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Indian Mint'</t>
    </r>
    <r>
      <rPr>
        <vertAlign val="superscript"/>
        <sz val="14"/>
        <rFont val="Arial"/>
        <family val="2"/>
      </rPr>
      <t>VR</t>
    </r>
  </si>
  <si>
    <r>
      <t>Satureja douglasii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Indian Mint'</t>
    </r>
    <r>
      <rPr>
        <vertAlign val="superscript"/>
        <sz val="14"/>
        <rFont val="Arial"/>
        <family val="2"/>
      </rPr>
      <t xml:space="preserve">VR </t>
    </r>
    <r>
      <rPr>
        <sz val="14"/>
        <rFont val="Arial"/>
        <family val="2"/>
      </rPr>
      <t>Organic</t>
    </r>
  </si>
  <si>
    <r>
      <t>Scabiosa incisa 'Kudo'</t>
    </r>
    <r>
      <rPr>
        <vertAlign val="superscript"/>
        <sz val="14"/>
        <rFont val="Arial"/>
        <family val="2"/>
      </rPr>
      <t>P</t>
    </r>
  </si>
  <si>
    <r>
      <t>Stevia rebaudiana 'Sugar Love'</t>
    </r>
    <r>
      <rPr>
        <vertAlign val="superscript"/>
        <sz val="14"/>
        <rFont val="Arial"/>
        <family val="2"/>
      </rPr>
      <t xml:space="preserve"> </t>
    </r>
    <r>
      <rPr>
        <sz val="14"/>
        <rFont val="Arial"/>
        <family val="2"/>
      </rPr>
      <t>Organic</t>
    </r>
  </si>
  <si>
    <r>
      <t>Thymus 'Caborn Wine and Roses'</t>
    </r>
    <r>
      <rPr>
        <vertAlign val="superscript"/>
        <sz val="14"/>
        <rFont val="Arial"/>
        <family val="2"/>
      </rPr>
      <t>VR</t>
    </r>
  </si>
  <si>
    <r>
      <t>Thymus citriodorus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'Prostrate'</t>
    </r>
  </si>
  <si>
    <r>
      <t>Thymus citriodorus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Lemonade'</t>
    </r>
    <r>
      <rPr>
        <vertAlign val="superscript"/>
        <sz val="14"/>
        <rFont val="Arial"/>
        <family val="2"/>
      </rPr>
      <t>VR</t>
    </r>
  </si>
  <si>
    <r>
      <t>Thymus citriodorus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 Lemonade'</t>
    </r>
    <r>
      <rPr>
        <vertAlign val="superscript"/>
        <sz val="14"/>
        <rFont val="Arial"/>
        <family val="2"/>
      </rPr>
      <t xml:space="preserve">VR </t>
    </r>
    <r>
      <rPr>
        <sz val="14"/>
        <rFont val="Arial"/>
        <family val="2"/>
      </rPr>
      <t>Organic</t>
    </r>
  </si>
  <si>
    <r>
      <t>Thymus herba-barona 'GrowFlow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 xml:space="preserve">' </t>
    </r>
  </si>
  <si>
    <r>
      <t>Thymus serpyllum 'GrowFlow™ Pink magic'</t>
    </r>
    <r>
      <rPr>
        <vertAlign val="superscript"/>
        <sz val="14"/>
        <rFont val="Arial"/>
        <family val="2"/>
      </rPr>
      <t>VR</t>
    </r>
  </si>
  <si>
    <r>
      <t>Thymus spp. 'Rose'</t>
    </r>
    <r>
      <rPr>
        <vertAlign val="superscript"/>
        <sz val="14"/>
        <rFont val="Arial"/>
        <family val="2"/>
      </rPr>
      <t>P</t>
    </r>
  </si>
  <si>
    <r>
      <t>Thymus spp. 'Rose'</t>
    </r>
    <r>
      <rPr>
        <vertAlign val="superscript"/>
        <sz val="14"/>
        <rFont val="Arial"/>
        <family val="2"/>
      </rPr>
      <t xml:space="preserve">P </t>
    </r>
    <r>
      <rPr>
        <sz val="14"/>
        <rFont val="Arial"/>
        <family val="2"/>
      </rPr>
      <t>Organic</t>
    </r>
  </si>
  <si>
    <r>
      <t>Thymus Spp. 'Ruby Glow'</t>
    </r>
    <r>
      <rPr>
        <vertAlign val="superscript"/>
        <sz val="14"/>
        <rFont val="Arial"/>
        <family val="2"/>
      </rPr>
      <t>VR</t>
    </r>
  </si>
  <si>
    <r>
      <t>Thymus Spp. 'Ruby Glow'</t>
    </r>
    <r>
      <rPr>
        <vertAlign val="superscript"/>
        <sz val="14"/>
        <rFont val="Arial"/>
        <family val="2"/>
      </rPr>
      <t xml:space="preserve">VR </t>
    </r>
    <r>
      <rPr>
        <sz val="14"/>
        <rFont val="Arial"/>
        <family val="2"/>
      </rPr>
      <t>Organic</t>
    </r>
  </si>
  <si>
    <r>
      <t>Thymus Spp. 'Sparkling Bright'</t>
    </r>
    <r>
      <rPr>
        <vertAlign val="superscript"/>
        <sz val="14"/>
        <rFont val="Arial"/>
        <family val="2"/>
      </rPr>
      <t>TM</t>
    </r>
  </si>
  <si>
    <r>
      <t>Thymus Spp. 'Sparkling Bright'</t>
    </r>
    <r>
      <rPr>
        <vertAlign val="superscript"/>
        <sz val="14"/>
        <rFont val="Arial"/>
        <family val="2"/>
      </rPr>
      <t xml:space="preserve">TM </t>
    </r>
    <r>
      <rPr>
        <sz val="14"/>
        <rFont val="Arial"/>
        <family val="2"/>
      </rPr>
      <t>Organic</t>
    </r>
  </si>
  <si>
    <r>
      <t>Thymus vulgaris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'Faustinoi'</t>
    </r>
  </si>
  <si>
    <r>
      <t>Thymus vulgaris 'Durabello</t>
    </r>
    <r>
      <rPr>
        <vertAlign val="superscript"/>
        <sz val="14"/>
        <rFont val="Arial"/>
        <family val="2"/>
      </rPr>
      <t>TM</t>
    </r>
    <r>
      <rPr>
        <sz val="14"/>
        <rFont val="Arial"/>
        <family val="2"/>
      </rPr>
      <t>' 'Faustinoi' Organic</t>
    </r>
  </si>
  <si>
    <t>Liste de prix Hishtill Price List 2023-2024  Fines herbes biologiques et conventionnelles / Conventionnal and organic herbs</t>
  </si>
  <si>
    <r>
      <t xml:space="preserve">Zyromski Distribution est un distributeur autorisé pour tous les produits de Hishtill / </t>
    </r>
    <r>
      <rPr>
        <b/>
        <i/>
        <sz val="20"/>
        <rFont val="Calibri"/>
        <family val="2"/>
      </rPr>
      <t xml:space="preserve"> Zyromski Distribution is an authorized sales broker for Hishtill</t>
    </r>
  </si>
  <si>
    <t>Variétés / Variety</t>
  </si>
  <si>
    <t>Canada 2023-2024</t>
  </si>
  <si>
    <r>
      <t xml:space="preserve">Zyromski Distribution est un distributeur autorisé pour tous les produits de Hishtill / </t>
    </r>
    <r>
      <rPr>
        <b/>
        <i/>
        <sz val="18"/>
        <rFont val="Calibri"/>
        <family val="2"/>
      </rPr>
      <t xml:space="preserve"> Zyromski Distribution is an authorized sales broker for Hishtill</t>
    </r>
  </si>
  <si>
    <t>Liste de prix Hishtil Price List 2023-2024  Fines herbes biologiques et conventionnelles / Conventionnal and organic herbs</t>
  </si>
  <si>
    <t>Lavandula angustifolia 'Little Lady'</t>
  </si>
  <si>
    <t>Rosmarinus officinalis 'Green Ginger'</t>
  </si>
  <si>
    <t>Ocimum  'Basil Tree'</t>
  </si>
  <si>
    <t>Ocimum minimum 'El Greco- Bonsai' Grafted</t>
  </si>
  <si>
    <r>
      <t>Gaura 'Freefolk Rosy'</t>
    </r>
    <r>
      <rPr>
        <vertAlign val="superscript"/>
        <sz val="14"/>
        <rFont val="Comic Sans MS"/>
        <family val="4"/>
      </rPr>
      <t>P</t>
    </r>
  </si>
  <si>
    <r>
      <t>Gaura Rosy Jane</t>
    </r>
    <r>
      <rPr>
        <vertAlign val="superscript"/>
        <sz val="14"/>
        <rFont val="Comic Sans MS"/>
        <family val="4"/>
      </rPr>
      <t>P</t>
    </r>
  </si>
  <si>
    <r>
      <t>Lavandula stoechas Libelle</t>
    </r>
    <r>
      <rPr>
        <vertAlign val="superscript"/>
        <sz val="14"/>
        <rFont val="Comic Sans MS"/>
        <family val="4"/>
      </rPr>
      <t>TM</t>
    </r>
    <r>
      <rPr>
        <sz val="14"/>
        <rFont val="Comic Sans MS"/>
        <family val="4"/>
      </rPr>
      <t xml:space="preserve"> 'Compact Blue'</t>
    </r>
    <r>
      <rPr>
        <vertAlign val="superscript"/>
        <sz val="14"/>
        <rFont val="Comic Sans MS"/>
        <family val="4"/>
      </rPr>
      <t>VR</t>
    </r>
  </si>
  <si>
    <r>
      <t>Lavandula stoechas Libelle</t>
    </r>
    <r>
      <rPr>
        <vertAlign val="superscript"/>
        <sz val="14"/>
        <rFont val="Comic Sans MS"/>
        <family val="4"/>
      </rPr>
      <t>TM</t>
    </r>
    <r>
      <rPr>
        <sz val="14"/>
        <rFont val="Comic Sans MS"/>
        <family val="4"/>
      </rPr>
      <t xml:space="preserve"> 'Compact Rose'</t>
    </r>
    <r>
      <rPr>
        <vertAlign val="superscript"/>
        <sz val="14"/>
        <rFont val="Comic Sans MS"/>
        <family val="4"/>
      </rPr>
      <t>VR</t>
    </r>
  </si>
  <si>
    <t>Discontinué / Drop 2023-2024</t>
  </si>
  <si>
    <t>Tarifs et conditions 2023-24 /2023-24 price list and terms</t>
  </si>
  <si>
    <t>Laurus nobilis 'DurabelloTM' (Bare Root) and Laurus nobilis 'DurabelloTM'(Bare Root) Organic</t>
  </si>
  <si>
    <t>Commande minimum de 500 boutures si c'est seulement pour une commande / minimum order 500 cutting only if it's a singel order</t>
  </si>
  <si>
    <r>
      <t>Gaura Rosy Jane</t>
    </r>
    <r>
      <rPr>
        <vertAlign val="superscript"/>
        <sz val="10"/>
        <rFont val="Comic Sans MS"/>
        <family val="4"/>
      </rPr>
      <t>P</t>
    </r>
  </si>
  <si>
    <r>
      <t>Lavandula angustifolia BeeZeeTM 'White Star'</t>
    </r>
    <r>
      <rPr>
        <b/>
        <vertAlign val="superscript"/>
        <sz val="12"/>
        <rFont val="Comic Sans MS"/>
        <family val="4"/>
      </rPr>
      <t>P</t>
    </r>
  </si>
  <si>
    <r>
      <t>Scabiosa incisa 'Kudo'</t>
    </r>
    <r>
      <rPr>
        <b/>
        <vertAlign val="superscript"/>
        <sz val="12"/>
        <rFont val="Comic Sans MS"/>
        <family val="4"/>
      </rPr>
      <t>P</t>
    </r>
    <r>
      <rPr>
        <sz val="10"/>
        <rFont val="Comic Sans MS"/>
        <family val="4"/>
      </rPr>
      <t xml:space="preserve"> Blue</t>
    </r>
  </si>
  <si>
    <r>
      <t>Thymus mastichina compact 'Pom Pom'</t>
    </r>
    <r>
      <rPr>
        <b/>
        <vertAlign val="superscript"/>
        <sz val="12"/>
        <rFont val="Comic Sans MS"/>
        <family val="4"/>
      </rPr>
      <t>p</t>
    </r>
  </si>
  <si>
    <r>
      <t>Ziziphora clinopodiodes 'High Mountain mint'</t>
    </r>
    <r>
      <rPr>
        <b/>
        <vertAlign val="superscript"/>
        <sz val="12"/>
        <rFont val="Comic Sans MS"/>
        <family val="4"/>
      </rPr>
      <t>p</t>
    </r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</si>
</sst>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[$$-409]#,##0"/>
    <numFmt numFmtId="173" formatCode="0.0"/>
    <numFmt numFmtId="174" formatCode="#,###"/>
    <numFmt numFmtId="175" formatCode="#,###.00"/>
    <numFmt numFmtId="176" formatCode="[$$-409]#,##0.00"/>
    <numFmt numFmtId="177" formatCode="[$$-409]#,##0.0"/>
    <numFmt numFmtId="178" formatCode="0.000"/>
    <numFmt numFmtId="179" formatCode="#,##0.00\ &quot;$&quot;"/>
    <numFmt numFmtId="180" formatCode="[$$-409]#,##0.000"/>
    <numFmt numFmtId="181" formatCode="#,##0.0\ &quot;$&quot;"/>
    <numFmt numFmtId="182" formatCode="#,##0.000\ &quot;$&quot;"/>
    <numFmt numFmtId="183" formatCode="0.0%"/>
    <numFmt numFmtId="184" formatCode="[$€-2]\ #,##0"/>
    <numFmt numFmtId="185" formatCode="#,##0\ [$€-1];[Red]\-#,##0\ [$€-1]"/>
    <numFmt numFmtId="186" formatCode="[$-C0C]d\ mmmm\ yyyy"/>
    <numFmt numFmtId="187" formatCode="#,##0\ &quot;$&quot;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[$$-409]#,##0_ ;[Red]\-[$$-409]#,##0\ "/>
  </numFmts>
  <fonts count="84">
    <font>
      <sz val="11"/>
      <name val="Arial (Hebrew)"/>
      <family val="0"/>
    </font>
    <font>
      <sz val="11"/>
      <color indexed="8"/>
      <name val="Arial"/>
      <family val="2"/>
    </font>
    <font>
      <sz val="11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b/>
      <sz val="14"/>
      <name val="Comic Sans MS"/>
      <family val="4"/>
    </font>
    <font>
      <b/>
      <sz val="18"/>
      <name val="Comic Sans MS"/>
      <family val="4"/>
    </font>
    <font>
      <sz val="16"/>
      <name val="Comic Sans MS"/>
      <family val="4"/>
    </font>
    <font>
      <sz val="11"/>
      <color indexed="63"/>
      <name val="Comic Sans MS"/>
      <family val="4"/>
    </font>
    <font>
      <b/>
      <sz val="12"/>
      <name val="Comic Sans MS"/>
      <family val="4"/>
    </font>
    <font>
      <sz val="11"/>
      <color indexed="10"/>
      <name val="Comic Sans MS"/>
      <family val="4"/>
    </font>
    <font>
      <sz val="10"/>
      <color indexed="8"/>
      <name val="Arial"/>
      <family val="2"/>
    </font>
    <font>
      <i/>
      <sz val="14"/>
      <name val="Comic Sans MS"/>
      <family val="4"/>
    </font>
    <font>
      <b/>
      <sz val="11"/>
      <name val="Comic Sans MS"/>
      <family val="4"/>
    </font>
    <font>
      <b/>
      <i/>
      <sz val="14"/>
      <name val="Comic Sans MS"/>
      <family val="4"/>
    </font>
    <font>
      <b/>
      <sz val="16"/>
      <name val="Arial"/>
      <family val="2"/>
    </font>
    <font>
      <b/>
      <sz val="18"/>
      <color indexed="63"/>
      <name val="Comic Sans MS"/>
      <family val="4"/>
    </font>
    <font>
      <vertAlign val="superscript"/>
      <sz val="14"/>
      <name val="Comic Sans MS"/>
      <family val="4"/>
    </font>
    <font>
      <b/>
      <sz val="22"/>
      <name val="Comic Sans MS"/>
      <family val="4"/>
    </font>
    <font>
      <b/>
      <sz val="12"/>
      <color indexed="17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color indexed="10"/>
      <name val="Arial"/>
      <family val="2"/>
    </font>
    <font>
      <b/>
      <sz val="20"/>
      <name val="Calibri"/>
      <family val="2"/>
    </font>
    <font>
      <b/>
      <i/>
      <sz val="20"/>
      <name val="Calibri"/>
      <family val="2"/>
    </font>
    <font>
      <b/>
      <sz val="26"/>
      <name val="Comic Sans MS"/>
      <family val="4"/>
    </font>
    <font>
      <sz val="22"/>
      <name val="Comic Sans MS"/>
      <family val="4"/>
    </font>
    <font>
      <b/>
      <sz val="18"/>
      <name val="Calibri"/>
      <family val="2"/>
    </font>
    <font>
      <b/>
      <i/>
      <sz val="18"/>
      <name val="Calibri"/>
      <family val="2"/>
    </font>
    <font>
      <b/>
      <sz val="20"/>
      <name val="Comic Sans MS"/>
      <family val="4"/>
    </font>
    <font>
      <vertAlign val="superscript"/>
      <sz val="10"/>
      <name val="Comic Sans MS"/>
      <family val="4"/>
    </font>
    <font>
      <b/>
      <vertAlign val="superscript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 (Hebrew)"/>
      <family val="0"/>
    </font>
    <font>
      <u val="single"/>
      <sz val="11"/>
      <color indexed="20"/>
      <name val="Arial (Hebrew)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10"/>
      <name val="Comic Sans MS"/>
      <family val="4"/>
    </font>
    <font>
      <b/>
      <sz val="14"/>
      <color indexed="10"/>
      <name val="Comic Sans MS"/>
      <family val="4"/>
    </font>
    <font>
      <u val="single"/>
      <sz val="14"/>
      <color indexed="12"/>
      <name val="Arial (Hebrew)"/>
      <family val="0"/>
    </font>
    <font>
      <sz val="20"/>
      <color indexed="10"/>
      <name val="Comic Sans MS"/>
      <family val="4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 (Hebrew)"/>
      <family val="0"/>
    </font>
    <font>
      <u val="single"/>
      <sz val="11"/>
      <color theme="11"/>
      <name val="Arial (Hebrew)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FF0000"/>
      <name val="Comic Sans MS"/>
      <family val="4"/>
    </font>
    <font>
      <b/>
      <sz val="14"/>
      <color rgb="FFFF0000"/>
      <name val="Comic Sans MS"/>
      <family val="4"/>
    </font>
    <font>
      <u val="single"/>
      <sz val="14"/>
      <color theme="10"/>
      <name val="Arial (Hebrew)"/>
      <family val="0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sz val="20"/>
      <color rgb="FFFF0000"/>
      <name val="Comic Sans MS"/>
      <family val="4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13" fillId="0" borderId="0">
      <alignment vertical="top"/>
      <protection/>
    </xf>
    <xf numFmtId="0" fontId="58" fillId="0" borderId="0">
      <alignment horizontal="right" vertical="top"/>
      <protection locked="0"/>
    </xf>
    <xf numFmtId="0" fontId="6" fillId="0" borderId="0">
      <alignment/>
      <protection/>
    </xf>
    <xf numFmtId="0" fontId="58" fillId="0" borderId="0">
      <alignment horizontal="right" vertical="top"/>
      <protection locked="0"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 horizontal="right" vertical="top"/>
      <protection locked="0"/>
    </xf>
    <xf numFmtId="0" fontId="58" fillId="0" borderId="0">
      <alignment horizontal="right" vertical="top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283">
    <xf numFmtId="0" fontId="0" fillId="0" borderId="0" xfId="0" applyAlignment="1">
      <alignment/>
    </xf>
    <xf numFmtId="49" fontId="3" fillId="0" borderId="0" xfId="62" applyNumberFormat="1" applyFont="1" applyFill="1" applyBorder="1" applyAlignment="1">
      <alignment horizontal="center" vertical="center" wrapText="1"/>
      <protection/>
    </xf>
    <xf numFmtId="0" fontId="2" fillId="0" borderId="0" xfId="62" applyFont="1" applyFill="1" applyAlignment="1">
      <alignment horizontal="left"/>
      <protection/>
    </xf>
    <xf numFmtId="0" fontId="2" fillId="0" borderId="0" xfId="62" applyFont="1" applyFill="1">
      <alignment/>
      <protection/>
    </xf>
    <xf numFmtId="49" fontId="4" fillId="0" borderId="0" xfId="62" applyNumberFormat="1" applyFont="1" applyFill="1" applyAlignment="1">
      <alignment horizontal="center"/>
      <protection/>
    </xf>
    <xf numFmtId="0" fontId="2" fillId="0" borderId="0" xfId="62" applyFont="1">
      <alignment/>
      <protection/>
    </xf>
    <xf numFmtId="0" fontId="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62" applyFont="1" applyFill="1" applyAlignment="1">
      <alignment horizontal="left"/>
      <protection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62" applyFont="1">
      <alignment/>
      <protection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3" fillId="16" borderId="10" xfId="62" applyFont="1" applyFill="1" applyBorder="1" applyAlignment="1">
      <alignment horizontal="left" vertical="center" wrapText="1"/>
      <protection/>
    </xf>
    <xf numFmtId="0" fontId="3" fillId="16" borderId="11" xfId="62" applyFont="1" applyFill="1" applyBorder="1" applyAlignment="1">
      <alignment horizontal="left" vertical="center" wrapText="1"/>
      <protection/>
    </xf>
    <xf numFmtId="49" fontId="3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16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1" fontId="4" fillId="0" borderId="0" xfId="62" applyNumberFormat="1" applyFont="1" applyFill="1" applyAlignment="1">
      <alignment horizontal="center"/>
      <protection/>
    </xf>
    <xf numFmtId="1" fontId="2" fillId="0" borderId="0" xfId="0" applyNumberFormat="1" applyFont="1" applyAlignment="1" applyProtection="1">
      <alignment vertical="center"/>
      <protection locked="0"/>
    </xf>
    <xf numFmtId="182" fontId="4" fillId="0" borderId="0" xfId="62" applyNumberFormat="1" applyFont="1" applyFill="1" applyAlignment="1">
      <alignment horizontal="center"/>
      <protection/>
    </xf>
    <xf numFmtId="182" fontId="2" fillId="0" borderId="0" xfId="0" applyNumberFormat="1" applyFont="1" applyAlignment="1" applyProtection="1">
      <alignment vertical="center"/>
      <protection locked="0"/>
    </xf>
    <xf numFmtId="182" fontId="3" fillId="33" borderId="0" xfId="62" applyNumberFormat="1" applyFont="1" applyFill="1" applyBorder="1" applyAlignment="1">
      <alignment horizontal="center" vertical="center" wrapText="1"/>
      <protection/>
    </xf>
    <xf numFmtId="9" fontId="15" fillId="33" borderId="0" xfId="71" applyFont="1" applyFill="1" applyBorder="1" applyAlignment="1" applyProtection="1">
      <alignment vertical="center"/>
      <protection locked="0"/>
    </xf>
    <xf numFmtId="179" fontId="4" fillId="0" borderId="0" xfId="62" applyNumberFormat="1" applyFont="1" applyFill="1" applyAlignment="1">
      <alignment horizontal="center"/>
      <protection/>
    </xf>
    <xf numFmtId="17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77" fillId="0" borderId="0" xfId="0" applyNumberFormat="1" applyFont="1" applyFill="1" applyAlignment="1" applyProtection="1">
      <alignment horizontal="left" vertical="center"/>
      <protection locked="0"/>
    </xf>
    <xf numFmtId="49" fontId="3" fillId="16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16" borderId="12" xfId="0" applyFont="1" applyFill="1" applyBorder="1" applyAlignment="1">
      <alignment horizontal="left" vertical="center" wrapText="1"/>
    </xf>
    <xf numFmtId="49" fontId="3" fillId="16" borderId="12" xfId="62" applyNumberFormat="1" applyFont="1" applyFill="1" applyBorder="1" applyAlignment="1">
      <alignment horizontal="left" vertical="center" wrapText="1"/>
      <protection/>
    </xf>
    <xf numFmtId="0" fontId="3" fillId="16" borderId="12" xfId="62" applyFont="1" applyFill="1" applyBorder="1" applyAlignment="1">
      <alignment horizontal="left" vertical="center" wrapText="1"/>
      <protection/>
    </xf>
    <xf numFmtId="49" fontId="7" fillId="16" borderId="14" xfId="0" applyNumberFormat="1" applyFont="1" applyFill="1" applyBorder="1" applyAlignment="1" applyProtection="1">
      <alignment vertical="center"/>
      <protection locked="0"/>
    </xf>
    <xf numFmtId="49" fontId="3" fillId="0" borderId="0" xfId="63" applyNumberFormat="1" applyFont="1" applyFill="1" applyBorder="1" applyAlignment="1" applyProtection="1">
      <alignment horizontal="center" vertical="center" wrapText="1"/>
      <protection/>
    </xf>
    <xf numFmtId="180" fontId="3" fillId="0" borderId="16" xfId="69" applyNumberFormat="1" applyFont="1" applyFill="1" applyBorder="1" applyAlignment="1" applyProtection="1">
      <alignment horizontal="center" vertical="center"/>
      <protection hidden="1"/>
    </xf>
    <xf numFmtId="176" fontId="3" fillId="0" borderId="17" xfId="69" applyNumberFormat="1" applyFont="1" applyFill="1" applyBorder="1" applyAlignment="1" applyProtection="1">
      <alignment horizontal="center" vertical="center"/>
      <protection hidden="1"/>
    </xf>
    <xf numFmtId="1" fontId="3" fillId="33" borderId="17" xfId="69" applyNumberFormat="1" applyFont="1" applyFill="1" applyBorder="1" applyAlignment="1" applyProtection="1">
      <alignment horizontal="center" vertical="center"/>
      <protection locked="0"/>
    </xf>
    <xf numFmtId="179" fontId="3" fillId="33" borderId="18" xfId="69" applyNumberFormat="1" applyFont="1" applyFill="1" applyBorder="1" applyAlignment="1" applyProtection="1">
      <alignment horizontal="center" vertical="center"/>
      <protection hidden="1"/>
    </xf>
    <xf numFmtId="179" fontId="3" fillId="0" borderId="19" xfId="62" applyNumberFormat="1" applyFont="1" applyFill="1" applyBorder="1" applyAlignment="1" applyProtection="1">
      <alignment horizontal="center"/>
      <protection hidden="1"/>
    </xf>
    <xf numFmtId="49" fontId="3" fillId="0" borderId="0" xfId="62" applyNumberFormat="1" applyFont="1" applyFill="1" applyBorder="1" applyAlignment="1">
      <alignment horizontal="center"/>
      <protection/>
    </xf>
    <xf numFmtId="1" fontId="3" fillId="0" borderId="0" xfId="62" applyNumberFormat="1" applyFont="1">
      <alignment/>
      <protection/>
    </xf>
    <xf numFmtId="9" fontId="3" fillId="0" borderId="0" xfId="71" applyFont="1" applyAlignment="1">
      <alignment/>
    </xf>
    <xf numFmtId="1" fontId="3" fillId="33" borderId="20" xfId="69" applyNumberFormat="1" applyFont="1" applyFill="1" applyBorder="1" applyAlignment="1" applyProtection="1">
      <alignment horizontal="center" vertical="center"/>
      <protection locked="0"/>
    </xf>
    <xf numFmtId="49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19" xfId="62" applyFont="1" applyFill="1" applyBorder="1" applyProtection="1">
      <alignment/>
      <protection/>
    </xf>
    <xf numFmtId="0" fontId="3" fillId="0" borderId="19" xfId="61" applyNumberFormat="1" applyFont="1" applyFill="1" applyBorder="1" applyAlignment="1" applyProtection="1">
      <alignment horizontal="left"/>
      <protection/>
    </xf>
    <xf numFmtId="0" fontId="78" fillId="0" borderId="19" xfId="69" applyFont="1" applyFill="1" applyBorder="1" applyAlignment="1" applyProtection="1">
      <alignment vertical="center" wrapText="1"/>
      <protection locked="0"/>
    </xf>
    <xf numFmtId="0" fontId="3" fillId="0" borderId="0" xfId="61" applyFont="1">
      <alignment/>
      <protection/>
    </xf>
    <xf numFmtId="49" fontId="3" fillId="0" borderId="0" xfId="69" applyNumberFormat="1" applyFont="1" applyFill="1" applyBorder="1" applyAlignment="1">
      <alignment horizontal="center" vertical="center"/>
      <protection/>
    </xf>
    <xf numFmtId="1" fontId="3" fillId="0" borderId="0" xfId="62" applyNumberFormat="1" applyFont="1" applyFill="1">
      <alignment/>
      <protection/>
    </xf>
    <xf numFmtId="49" fontId="3" fillId="0" borderId="0" xfId="62" applyNumberFormat="1" applyFont="1" applyFill="1" applyAlignment="1">
      <alignment horizontal="center"/>
      <protection/>
    </xf>
    <xf numFmtId="0" fontId="3" fillId="0" borderId="0" xfId="62" applyFont="1" applyFill="1">
      <alignment/>
      <protection/>
    </xf>
    <xf numFmtId="0" fontId="3" fillId="0" borderId="0" xfId="0" applyFont="1" applyFill="1" applyAlignment="1">
      <alignment/>
    </xf>
    <xf numFmtId="49" fontId="3" fillId="0" borderId="0" xfId="65" applyNumberFormat="1" applyFont="1" applyFill="1" applyBorder="1" applyAlignment="1">
      <alignment horizontal="center" vertical="center"/>
      <protection/>
    </xf>
    <xf numFmtId="49" fontId="3" fillId="0" borderId="0" xfId="66" applyNumberFormat="1" applyFont="1" applyFill="1" applyBorder="1" applyAlignment="1" applyProtection="1">
      <alignment horizontal="center" vertical="center"/>
      <protection/>
    </xf>
    <xf numFmtId="49" fontId="7" fillId="16" borderId="11" xfId="62" applyNumberFormat="1" applyFont="1" applyFill="1" applyBorder="1" applyAlignment="1">
      <alignment horizontal="center" vertical="center" wrapText="1"/>
      <protection/>
    </xf>
    <xf numFmtId="0" fontId="7" fillId="16" borderId="11" xfId="62" applyFont="1" applyFill="1" applyBorder="1" applyAlignment="1">
      <alignment horizontal="left" vertical="center" wrapText="1"/>
      <protection/>
    </xf>
    <xf numFmtId="0" fontId="7" fillId="16" borderId="11" xfId="62" applyFont="1" applyFill="1" applyBorder="1" applyAlignment="1">
      <alignment horizontal="center" vertical="center" wrapText="1"/>
      <protection/>
    </xf>
    <xf numFmtId="49" fontId="7" fillId="16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16" borderId="14" xfId="0" applyNumberFormat="1" applyFont="1" applyFill="1" applyBorder="1" applyAlignment="1" applyProtection="1">
      <alignment horizontal="center" vertical="center" wrapText="1"/>
      <protection locked="0"/>
    </xf>
    <xf numFmtId="179" fontId="7" fillId="16" borderId="21" xfId="0" applyNumberFormat="1" applyFont="1" applyFill="1" applyBorder="1" applyAlignment="1" applyProtection="1">
      <alignment horizontal="center" vertical="center" wrapText="1"/>
      <protection locked="0"/>
    </xf>
    <xf numFmtId="179" fontId="7" fillId="16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62" applyNumberFormat="1" applyFont="1" applyFill="1" applyBorder="1" applyAlignment="1">
      <alignment horizontal="right"/>
      <protection/>
    </xf>
    <xf numFmtId="2" fontId="17" fillId="0" borderId="14" xfId="62" applyNumberFormat="1" applyFont="1" applyFill="1" applyBorder="1" applyAlignment="1">
      <alignment horizontal="right"/>
      <protection/>
    </xf>
    <xf numFmtId="179" fontId="17" fillId="0" borderId="14" xfId="62" applyNumberFormat="1" applyFont="1" applyFill="1" applyBorder="1" applyAlignment="1">
      <alignment horizontal="right"/>
      <protection/>
    </xf>
    <xf numFmtId="9" fontId="8" fillId="0" borderId="19" xfId="0" applyNumberFormat="1" applyFont="1" applyFill="1" applyBorder="1" applyAlignment="1" applyProtection="1">
      <alignment horizontal="left" vertical="center" indent="2"/>
      <protection locked="0"/>
    </xf>
    <xf numFmtId="1" fontId="3" fillId="0" borderId="20" xfId="69" applyNumberFormat="1" applyFont="1" applyFill="1" applyBorder="1" applyAlignment="1" applyProtection="1">
      <alignment horizontal="center" vertical="center"/>
      <protection locked="0"/>
    </xf>
    <xf numFmtId="179" fontId="3" fillId="0" borderId="18" xfId="69" applyNumberFormat="1" applyFont="1" applyFill="1" applyBorder="1" applyAlignment="1" applyProtection="1">
      <alignment horizontal="center" vertical="center"/>
      <protection hidden="1"/>
    </xf>
    <xf numFmtId="9" fontId="3" fillId="0" borderId="0" xfId="71" applyFont="1" applyFill="1" applyAlignment="1">
      <alignment/>
    </xf>
    <xf numFmtId="0" fontId="79" fillId="0" borderId="0" xfId="44" applyFont="1" applyAlignment="1">
      <alignment horizontal="left" vertical="center" indent="8"/>
    </xf>
    <xf numFmtId="9" fontId="18" fillId="0" borderId="19" xfId="71" applyFont="1" applyFill="1" applyBorder="1" applyAlignment="1" applyProtection="1">
      <alignment horizontal="center" vertical="center"/>
      <protection locked="0"/>
    </xf>
    <xf numFmtId="49" fontId="7" fillId="16" borderId="14" xfId="0" applyNumberFormat="1" applyFont="1" applyFill="1" applyBorder="1" applyAlignment="1" applyProtection="1">
      <alignment horizontal="center" vertical="center" wrapText="1"/>
      <protection locked="0"/>
    </xf>
    <xf numFmtId="172" fontId="5" fillId="30" borderId="22" xfId="69" applyNumberFormat="1" applyFont="1" applyFill="1" applyBorder="1" applyAlignment="1">
      <alignment horizontal="center" vertical="center"/>
      <protection/>
    </xf>
    <xf numFmtId="172" fontId="5" fillId="30" borderId="23" xfId="69" applyNumberFormat="1" applyFont="1" applyFill="1" applyBorder="1" applyAlignment="1">
      <alignment horizontal="center" vertical="center"/>
      <protection/>
    </xf>
    <xf numFmtId="1" fontId="5" fillId="30" borderId="23" xfId="69" applyNumberFormat="1" applyFont="1" applyFill="1" applyBorder="1" applyAlignment="1" applyProtection="1">
      <alignment horizontal="center" vertical="center"/>
      <protection/>
    </xf>
    <xf numFmtId="0" fontId="3" fillId="16" borderId="24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" fillId="0" borderId="0" xfId="62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 readingOrder="1"/>
    </xf>
    <xf numFmtId="0" fontId="2" fillId="0" borderId="0" xfId="62" applyFont="1" applyFill="1" applyAlignment="1">
      <alignment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Border="1" applyAlignment="1">
      <alignment horizontal="center"/>
      <protection/>
    </xf>
    <xf numFmtId="0" fontId="2" fillId="0" borderId="0" xfId="62" applyFont="1" applyFill="1" applyBorder="1" applyAlignment="1" applyProtection="1">
      <alignment horizontal="center"/>
      <protection locked="0"/>
    </xf>
    <xf numFmtId="0" fontId="58" fillId="0" borderId="19" xfId="0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left" vertical="center" wrapText="1" readingOrder="1"/>
    </xf>
    <xf numFmtId="0" fontId="58" fillId="0" borderId="0" xfId="0" applyFont="1" applyBorder="1" applyAlignment="1">
      <alignment horizontal="center" vertical="center" wrapText="1" readingOrder="1"/>
    </xf>
    <xf numFmtId="0" fontId="80" fillId="0" borderId="19" xfId="0" applyFont="1" applyBorder="1" applyAlignment="1">
      <alignment horizontal="center" vertical="center" wrapText="1" readingOrder="1"/>
    </xf>
    <xf numFmtId="0" fontId="60" fillId="0" borderId="19" xfId="0" applyFont="1" applyBorder="1" applyAlignment="1">
      <alignment horizontal="center" vertical="center" wrapText="1" readingOrder="1"/>
    </xf>
    <xf numFmtId="185" fontId="58" fillId="0" borderId="0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wrapText="1" readingOrder="1"/>
    </xf>
    <xf numFmtId="0" fontId="3" fillId="0" borderId="0" xfId="0" applyFont="1" applyFill="1" applyBorder="1" applyAlignment="1">
      <alignment horizontal="left" vertical="center" readingOrder="1"/>
    </xf>
    <xf numFmtId="0" fontId="4" fillId="0" borderId="0" xfId="0" applyFont="1" applyFill="1" applyAlignment="1">
      <alignment/>
    </xf>
    <xf numFmtId="0" fontId="21" fillId="0" borderId="0" xfId="0" applyFont="1" applyAlignment="1">
      <alignment vertical="center" wrapText="1" readingOrder="1"/>
    </xf>
    <xf numFmtId="0" fontId="60" fillId="0" borderId="0" xfId="0" applyFont="1" applyBorder="1" applyAlignment="1">
      <alignment horizontal="center" vertical="center" wrapText="1" readingOrder="1"/>
    </xf>
    <xf numFmtId="191" fontId="58" fillId="0" borderId="19" xfId="0" applyNumberFormat="1" applyFont="1" applyBorder="1" applyAlignment="1">
      <alignment horizontal="center" vertical="center" wrapText="1" readingOrder="1"/>
    </xf>
    <xf numFmtId="191" fontId="75" fillId="0" borderId="19" xfId="0" applyNumberFormat="1" applyFont="1" applyBorder="1" applyAlignment="1">
      <alignment horizontal="center" vertical="center" wrapText="1" readingOrder="1"/>
    </xf>
    <xf numFmtId="191" fontId="75" fillId="0" borderId="0" xfId="0" applyNumberFormat="1" applyFont="1" applyBorder="1" applyAlignment="1">
      <alignment horizontal="center" vertical="center" wrapText="1" readingOrder="1"/>
    </xf>
    <xf numFmtId="191" fontId="75" fillId="0" borderId="0" xfId="0" applyNumberFormat="1" applyFont="1" applyBorder="1" applyAlignment="1">
      <alignment vertical="center" wrapText="1" readingOrder="1"/>
    </xf>
    <xf numFmtId="0" fontId="23" fillId="0" borderId="25" xfId="63" applyNumberFormat="1" applyFont="1" applyFill="1" applyBorder="1" applyAlignment="1" applyProtection="1">
      <alignment horizontal="left" vertical="center"/>
      <protection/>
    </xf>
    <xf numFmtId="1" fontId="23" fillId="0" borderId="16" xfId="63" applyNumberFormat="1" applyFont="1" applyFill="1" applyBorder="1" applyAlignment="1" applyProtection="1">
      <alignment horizontal="left" vertical="center"/>
      <protection/>
    </xf>
    <xf numFmtId="0" fontId="23" fillId="0" borderId="16" xfId="62" applyFont="1" applyFill="1" applyBorder="1" applyAlignment="1">
      <alignment horizontal="left"/>
      <protection/>
    </xf>
    <xf numFmtId="0" fontId="23" fillId="0" borderId="16" xfId="61" applyFont="1" applyFill="1" applyBorder="1" applyAlignment="1">
      <alignment horizontal="left"/>
      <protection/>
    </xf>
    <xf numFmtId="3" fontId="23" fillId="0" borderId="16" xfId="61" applyNumberFormat="1" applyFont="1" applyFill="1" applyBorder="1" applyAlignment="1">
      <alignment horizontal="left"/>
      <protection/>
    </xf>
    <xf numFmtId="0" fontId="23" fillId="0" borderId="16" xfId="63" applyFont="1" applyFill="1" applyBorder="1" applyAlignment="1" applyProtection="1">
      <alignment horizontal="left" vertical="center" wrapText="1"/>
      <protection locked="0"/>
    </xf>
    <xf numFmtId="3" fontId="23" fillId="0" borderId="16" xfId="63" applyNumberFormat="1" applyFont="1" applyFill="1" applyBorder="1" applyAlignment="1" applyProtection="1">
      <alignment horizontal="left" vertical="center" wrapText="1"/>
      <protection locked="0"/>
    </xf>
    <xf numFmtId="0" fontId="23" fillId="0" borderId="26" xfId="63" applyNumberFormat="1" applyFont="1" applyFill="1" applyBorder="1" applyAlignment="1" applyProtection="1">
      <alignment horizontal="left" vertical="center"/>
      <protection/>
    </xf>
    <xf numFmtId="1" fontId="23" fillId="0" borderId="19" xfId="63" applyNumberFormat="1" applyFont="1" applyFill="1" applyBorder="1" applyAlignment="1" applyProtection="1">
      <alignment horizontal="left" vertical="center"/>
      <protection/>
    </xf>
    <xf numFmtId="0" fontId="23" fillId="0" borderId="19" xfId="62" applyFont="1" applyFill="1" applyBorder="1" applyAlignment="1">
      <alignment horizontal="left"/>
      <protection/>
    </xf>
    <xf numFmtId="0" fontId="23" fillId="0" borderId="19" xfId="61" applyFont="1" applyFill="1" applyBorder="1" applyAlignment="1">
      <alignment horizontal="left"/>
      <protection/>
    </xf>
    <xf numFmtId="3" fontId="23" fillId="0" borderId="19" xfId="61" applyNumberFormat="1" applyFont="1" applyFill="1" applyBorder="1" applyAlignment="1">
      <alignment horizontal="left"/>
      <protection/>
    </xf>
    <xf numFmtId="0" fontId="23" fillId="0" borderId="19" xfId="63" applyFont="1" applyFill="1" applyBorder="1" applyAlignment="1" applyProtection="1">
      <alignment horizontal="left" vertical="center" wrapText="1"/>
      <protection locked="0"/>
    </xf>
    <xf numFmtId="3" fontId="23" fillId="0" borderId="19" xfId="63" applyNumberFormat="1" applyFont="1" applyFill="1" applyBorder="1" applyAlignment="1" applyProtection="1">
      <alignment horizontal="left" vertical="center" wrapText="1"/>
      <protection locked="0"/>
    </xf>
    <xf numFmtId="1" fontId="23" fillId="0" borderId="26" xfId="63" applyNumberFormat="1" applyFont="1" applyFill="1" applyBorder="1" applyAlignment="1" applyProtection="1">
      <alignment horizontal="left" vertical="center"/>
      <protection/>
    </xf>
    <xf numFmtId="0" fontId="23" fillId="0" borderId="19" xfId="61" applyFont="1" applyFill="1" applyBorder="1" applyAlignment="1" applyProtection="1">
      <alignment horizontal="left" vertical="center"/>
      <protection/>
    </xf>
    <xf numFmtId="0" fontId="23" fillId="0" borderId="19" xfId="62" applyFont="1" applyFill="1" applyBorder="1" applyProtection="1">
      <alignment/>
      <protection/>
    </xf>
    <xf numFmtId="0" fontId="23" fillId="0" borderId="19" xfId="61" applyNumberFormat="1" applyFont="1" applyFill="1" applyBorder="1" applyAlignment="1" applyProtection="1">
      <alignment horizontal="left"/>
      <protection/>
    </xf>
    <xf numFmtId="0" fontId="81" fillId="0" borderId="19" xfId="69" applyFont="1" applyFill="1" applyBorder="1" applyAlignment="1" applyProtection="1">
      <alignment vertical="center" wrapText="1"/>
      <protection locked="0"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left"/>
    </xf>
    <xf numFmtId="0" fontId="81" fillId="0" borderId="19" xfId="69" applyFont="1" applyFill="1" applyBorder="1" applyAlignment="1" applyProtection="1">
      <alignment horizontal="left" vertical="center" wrapText="1"/>
      <protection/>
    </xf>
    <xf numFmtId="0" fontId="23" fillId="0" borderId="26" xfId="69" applyFont="1" applyFill="1" applyBorder="1" applyAlignment="1">
      <alignment horizontal="left" vertical="center"/>
      <protection/>
    </xf>
    <xf numFmtId="0" fontId="23" fillId="0" borderId="19" xfId="69" applyFont="1" applyFill="1" applyBorder="1" applyAlignment="1" applyProtection="1">
      <alignment vertical="center" wrapText="1"/>
      <protection locked="0"/>
    </xf>
    <xf numFmtId="0" fontId="23" fillId="0" borderId="26" xfId="61" applyFont="1" applyFill="1" applyBorder="1" applyAlignment="1">
      <alignment horizontal="left" vertical="center"/>
      <protection/>
    </xf>
    <xf numFmtId="0" fontId="23" fillId="0" borderId="19" xfId="62" applyFont="1" applyFill="1" applyBorder="1" applyAlignment="1" applyProtection="1">
      <alignment horizontal="left"/>
      <protection/>
    </xf>
    <xf numFmtId="0" fontId="23" fillId="0" borderId="26" xfId="67" applyFont="1" applyFill="1" applyBorder="1" applyAlignment="1" applyProtection="1">
      <alignment horizontal="left" vertical="center"/>
      <protection/>
    </xf>
    <xf numFmtId="0" fontId="81" fillId="0" borderId="19" xfId="63" applyFont="1" applyFill="1" applyBorder="1" applyAlignment="1" applyProtection="1">
      <alignment horizontal="left" vertical="center" wrapText="1"/>
      <protection/>
    </xf>
    <xf numFmtId="0" fontId="23" fillId="0" borderId="19" xfId="63" applyNumberFormat="1" applyFont="1" applyFill="1" applyBorder="1" applyAlignment="1" applyProtection="1">
      <alignment vertical="center"/>
      <protection/>
    </xf>
    <xf numFmtId="0" fontId="23" fillId="0" borderId="19" xfId="62" applyFont="1" applyFill="1" applyBorder="1" applyAlignment="1">
      <alignment/>
      <protection/>
    </xf>
    <xf numFmtId="0" fontId="23" fillId="0" borderId="19" xfId="61" applyFont="1" applyFill="1" applyBorder="1" applyAlignment="1">
      <alignment/>
      <protection/>
    </xf>
    <xf numFmtId="0" fontId="23" fillId="0" borderId="19" xfId="62" applyFont="1" applyFill="1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0" fontId="23" fillId="0" borderId="23" xfId="62" applyFont="1" applyFill="1" applyBorder="1" applyAlignment="1">
      <alignment horizontal="left"/>
      <protection/>
    </xf>
    <xf numFmtId="3" fontId="23" fillId="0" borderId="19" xfId="61" applyNumberFormat="1" applyFont="1" applyFill="1" applyBorder="1" applyAlignment="1">
      <alignment/>
      <protection/>
    </xf>
    <xf numFmtId="0" fontId="81" fillId="0" borderId="19" xfId="63" applyFont="1" applyFill="1" applyBorder="1" applyAlignment="1" applyProtection="1">
      <alignment vertical="center" wrapText="1"/>
      <protection/>
    </xf>
    <xf numFmtId="0" fontId="23" fillId="0" borderId="26" xfId="61" applyFont="1" applyFill="1" applyBorder="1" applyAlignment="1" applyProtection="1">
      <alignment horizontal="left" vertical="center"/>
      <protection/>
    </xf>
    <xf numFmtId="0" fontId="25" fillId="0" borderId="19" xfId="61" applyFont="1" applyFill="1" applyBorder="1" applyAlignment="1">
      <alignment horizontal="left" vertical="center" wrapText="1"/>
      <protection/>
    </xf>
    <xf numFmtId="0" fontId="81" fillId="0" borderId="19" xfId="63" applyFont="1" applyFill="1" applyBorder="1" applyAlignment="1" applyProtection="1">
      <alignment horizontal="left" vertical="center" wrapText="1"/>
      <protection locked="0"/>
    </xf>
    <xf numFmtId="0" fontId="23" fillId="0" borderId="19" xfId="68" applyFont="1" applyFill="1" applyBorder="1" applyAlignment="1" applyProtection="1">
      <alignment horizontal="left" vertical="center"/>
      <protection/>
    </xf>
    <xf numFmtId="0" fontId="81" fillId="0" borderId="19" xfId="68" applyFont="1" applyFill="1" applyBorder="1" applyAlignment="1" applyProtection="1">
      <alignment horizontal="left" vertical="center"/>
      <protection/>
    </xf>
    <xf numFmtId="0" fontId="23" fillId="0" borderId="26" xfId="0" applyNumberFormat="1" applyFont="1" applyFill="1" applyBorder="1" applyAlignment="1" applyProtection="1">
      <alignment horizontal="left" vertical="center"/>
      <protection/>
    </xf>
    <xf numFmtId="1" fontId="23" fillId="0" borderId="26" xfId="0" applyNumberFormat="1" applyFont="1" applyFill="1" applyBorder="1" applyAlignment="1" applyProtection="1">
      <alignment horizontal="left" vertical="center"/>
      <protection/>
    </xf>
    <xf numFmtId="0" fontId="23" fillId="0" borderId="26" xfId="62" applyFont="1" applyFill="1" applyBorder="1" applyAlignment="1" applyProtection="1">
      <alignment horizontal="left"/>
      <protection/>
    </xf>
    <xf numFmtId="0" fontId="23" fillId="0" borderId="26" xfId="64" applyNumberFormat="1" applyFont="1" applyFill="1" applyBorder="1" applyAlignment="1" applyProtection="1">
      <alignment horizontal="left" vertical="center"/>
      <protection/>
    </xf>
    <xf numFmtId="0" fontId="81" fillId="0" borderId="19" xfId="66" applyFont="1" applyFill="1" applyBorder="1" applyAlignment="1" applyProtection="1">
      <alignment vertical="center"/>
      <protection/>
    </xf>
    <xf numFmtId="0" fontId="23" fillId="0" borderId="26" xfId="67" applyNumberFormat="1" applyFont="1" applyFill="1" applyBorder="1" applyAlignment="1" applyProtection="1">
      <alignment horizontal="left" vertical="center"/>
      <protection/>
    </xf>
    <xf numFmtId="0" fontId="23" fillId="0" borderId="19" xfId="66" applyFont="1" applyFill="1" applyBorder="1" applyAlignment="1" applyProtection="1">
      <alignment vertical="center"/>
      <protection locked="0"/>
    </xf>
    <xf numFmtId="0" fontId="25" fillId="0" borderId="19" xfId="63" applyFont="1" applyFill="1" applyBorder="1" applyAlignment="1" applyProtection="1">
      <alignment horizontal="left" vertical="center" wrapText="1"/>
      <protection locked="0"/>
    </xf>
    <xf numFmtId="0" fontId="23" fillId="0" borderId="19" xfId="62" applyFont="1" applyFill="1" applyBorder="1">
      <alignment/>
      <protection/>
    </xf>
    <xf numFmtId="1" fontId="23" fillId="0" borderId="26" xfId="64" applyNumberFormat="1" applyFont="1" applyFill="1" applyBorder="1" applyAlignment="1" applyProtection="1">
      <alignment horizontal="left" vertical="center"/>
      <protection/>
    </xf>
    <xf numFmtId="49" fontId="23" fillId="0" borderId="19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>
      <alignment horizontal="left" vertical="center"/>
    </xf>
    <xf numFmtId="0" fontId="23" fillId="0" borderId="19" xfId="61" applyFont="1" applyFill="1" applyBorder="1" applyAlignment="1" applyProtection="1">
      <alignment horizontal="left"/>
      <protection/>
    </xf>
    <xf numFmtId="0" fontId="25" fillId="0" borderId="19" xfId="63" applyFont="1" applyFill="1" applyBorder="1" applyAlignment="1" applyProtection="1">
      <alignment horizontal="left" vertical="center" wrapText="1"/>
      <protection/>
    </xf>
    <xf numFmtId="0" fontId="23" fillId="0" borderId="19" xfId="63" applyFont="1" applyFill="1" applyBorder="1" applyAlignment="1" applyProtection="1">
      <alignment horizontal="left" vertical="center" wrapText="1"/>
      <protection/>
    </xf>
    <xf numFmtId="0" fontId="23" fillId="0" borderId="26" xfId="66" applyFont="1" applyFill="1" applyBorder="1" applyAlignment="1" applyProtection="1">
      <alignment horizontal="left" vertical="center"/>
      <protection/>
    </xf>
    <xf numFmtId="0" fontId="23" fillId="0" borderId="27" xfId="63" applyNumberFormat="1" applyFont="1" applyFill="1" applyBorder="1" applyAlignment="1" applyProtection="1">
      <alignment horizontal="left" vertical="center"/>
      <protection/>
    </xf>
    <xf numFmtId="1" fontId="23" fillId="0" borderId="28" xfId="63" applyNumberFormat="1" applyFont="1" applyFill="1" applyBorder="1" applyAlignment="1" applyProtection="1">
      <alignment horizontal="left" vertical="center"/>
      <protection/>
    </xf>
    <xf numFmtId="0" fontId="23" fillId="0" borderId="28" xfId="62" applyFont="1" applyFill="1" applyBorder="1" applyAlignment="1">
      <alignment horizontal="left"/>
      <protection/>
    </xf>
    <xf numFmtId="0" fontId="23" fillId="0" borderId="28" xfId="61" applyFont="1" applyFill="1" applyBorder="1" applyAlignment="1">
      <alignment horizontal="left"/>
      <protection/>
    </xf>
    <xf numFmtId="3" fontId="23" fillId="0" borderId="28" xfId="61" applyNumberFormat="1" applyFont="1" applyFill="1" applyBorder="1" applyAlignment="1">
      <alignment horizontal="left"/>
      <protection/>
    </xf>
    <xf numFmtId="3" fontId="23" fillId="0" borderId="28" xfId="63" applyNumberFormat="1" applyFont="1" applyFill="1" applyBorder="1" applyAlignment="1" applyProtection="1">
      <alignment horizontal="left" vertical="center" wrapText="1"/>
      <protection locked="0"/>
    </xf>
    <xf numFmtId="172" fontId="3" fillId="0" borderId="16" xfId="69" applyNumberFormat="1" applyFont="1" applyFill="1" applyBorder="1" applyAlignment="1">
      <alignment horizontal="center" vertical="center"/>
      <protection/>
    </xf>
    <xf numFmtId="172" fontId="3" fillId="30" borderId="22" xfId="69" applyNumberFormat="1" applyFont="1" applyFill="1" applyBorder="1" applyAlignment="1">
      <alignment horizontal="center" vertical="center"/>
      <protection/>
    </xf>
    <xf numFmtId="172" fontId="3" fillId="0" borderId="19" xfId="69" applyNumberFormat="1" applyFont="1" applyFill="1" applyBorder="1" applyAlignment="1">
      <alignment horizontal="center" vertical="center"/>
      <protection/>
    </xf>
    <xf numFmtId="172" fontId="3" fillId="30" borderId="23" xfId="69" applyNumberFormat="1" applyFont="1" applyFill="1" applyBorder="1" applyAlignment="1">
      <alignment horizontal="center" vertical="center"/>
      <protection/>
    </xf>
    <xf numFmtId="1" fontId="3" fillId="30" borderId="23" xfId="69" applyNumberFormat="1" applyFont="1" applyFill="1" applyBorder="1" applyAlignment="1" applyProtection="1">
      <alignment horizontal="center" vertical="center"/>
      <protection/>
    </xf>
    <xf numFmtId="172" fontId="3" fillId="30" borderId="23" xfId="69" applyNumberFormat="1" applyFont="1" applyFill="1" applyBorder="1" applyAlignment="1">
      <alignment vertical="center"/>
      <protection/>
    </xf>
    <xf numFmtId="0" fontId="29" fillId="16" borderId="11" xfId="62" applyFont="1" applyFill="1" applyBorder="1" applyAlignment="1">
      <alignment horizontal="center" vertical="center" wrapText="1"/>
      <protection/>
    </xf>
    <xf numFmtId="1" fontId="3" fillId="0" borderId="26" xfId="63" applyNumberFormat="1" applyFont="1" applyFill="1" applyBorder="1" applyAlignment="1" applyProtection="1">
      <alignment horizontal="left" vertical="center"/>
      <protection/>
    </xf>
    <xf numFmtId="0" fontId="3" fillId="0" borderId="19" xfId="61" applyFont="1" applyFill="1" applyBorder="1" applyAlignment="1" applyProtection="1">
      <alignment horizontal="left" vertical="center"/>
      <protection/>
    </xf>
    <xf numFmtId="1" fontId="3" fillId="0" borderId="26" xfId="67" applyNumberFormat="1" applyFont="1" applyFill="1" applyBorder="1" applyAlignment="1" applyProtection="1">
      <alignment horizontal="left" vertical="center"/>
      <protection/>
    </xf>
    <xf numFmtId="1" fontId="3" fillId="0" borderId="26" xfId="64" applyNumberFormat="1" applyFont="1" applyFill="1" applyBorder="1" applyAlignment="1" applyProtection="1">
      <alignment horizontal="left" vertical="center"/>
      <protection/>
    </xf>
    <xf numFmtId="3" fontId="4" fillId="34" borderId="20" xfId="69" applyNumberFormat="1" applyFont="1" applyFill="1" applyBorder="1" applyAlignment="1" applyProtection="1">
      <alignment horizontal="center" vertical="center"/>
      <protection/>
    </xf>
    <xf numFmtId="0" fontId="3" fillId="0" borderId="29" xfId="63" applyNumberFormat="1" applyFont="1" applyFill="1" applyBorder="1" applyAlignment="1" applyProtection="1">
      <alignment horizontal="left" vertical="center"/>
      <protection/>
    </xf>
    <xf numFmtId="1" fontId="3" fillId="0" borderId="18" xfId="63" applyNumberFormat="1" applyFont="1" applyFill="1" applyBorder="1" applyAlignment="1" applyProtection="1">
      <alignment horizontal="left" vertical="center"/>
      <protection/>
    </xf>
    <xf numFmtId="0" fontId="3" fillId="0" borderId="18" xfId="62" applyFont="1" applyBorder="1">
      <alignment/>
      <protection/>
    </xf>
    <xf numFmtId="0" fontId="3" fillId="0" borderId="18" xfId="62" applyFont="1" applyFill="1" applyBorder="1" applyAlignment="1">
      <alignment horizontal="left"/>
      <protection/>
    </xf>
    <xf numFmtId="0" fontId="3" fillId="0" borderId="18" xfId="62" applyFont="1" applyFill="1" applyBorder="1" applyProtection="1">
      <alignment/>
      <protection/>
    </xf>
    <xf numFmtId="3" fontId="3" fillId="0" borderId="30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63" applyNumberFormat="1" applyFont="1" applyFill="1" applyBorder="1" applyAlignment="1" applyProtection="1">
      <alignment horizontal="left" vertical="center"/>
      <protection/>
    </xf>
    <xf numFmtId="1" fontId="3" fillId="0" borderId="19" xfId="63" applyNumberFormat="1" applyFont="1" applyFill="1" applyBorder="1" applyAlignment="1" applyProtection="1">
      <alignment horizontal="left" vertical="center"/>
      <protection/>
    </xf>
    <xf numFmtId="0" fontId="3" fillId="0" borderId="19" xfId="62" applyFont="1" applyBorder="1">
      <alignment/>
      <protection/>
    </xf>
    <xf numFmtId="0" fontId="3" fillId="0" borderId="19" xfId="62" applyFont="1" applyFill="1" applyBorder="1" applyAlignment="1">
      <alignment horizontal="left"/>
      <protection/>
    </xf>
    <xf numFmtId="3" fontId="3" fillId="0" borderId="19" xfId="61" applyNumberFormat="1" applyFont="1" applyFill="1" applyBorder="1" applyAlignment="1">
      <alignment horizontal="left"/>
      <protection/>
    </xf>
    <xf numFmtId="3" fontId="3" fillId="0" borderId="23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62" applyFont="1" applyFill="1" applyBorder="1" applyProtection="1">
      <alignment/>
      <protection/>
    </xf>
    <xf numFmtId="0" fontId="3" fillId="0" borderId="26" xfId="61" applyFont="1" applyFill="1" applyBorder="1" applyAlignment="1" applyProtection="1">
      <alignment horizontal="left" vertical="center"/>
      <protection/>
    </xf>
    <xf numFmtId="0" fontId="3" fillId="0" borderId="19" xfId="63" applyNumberFormat="1" applyFont="1" applyFill="1" applyBorder="1" applyAlignment="1" applyProtection="1">
      <alignment horizontal="left" vertical="center"/>
      <protection/>
    </xf>
    <xf numFmtId="0" fontId="3" fillId="0" borderId="27" xfId="63" applyNumberFormat="1" applyFont="1" applyFill="1" applyBorder="1" applyAlignment="1" applyProtection="1">
      <alignment horizontal="left" vertical="top" wrapText="1"/>
      <protection/>
    </xf>
    <xf numFmtId="0" fontId="3" fillId="0" borderId="28" xfId="61" applyFont="1" applyFill="1" applyBorder="1" applyAlignment="1" applyProtection="1">
      <alignment horizontal="left" vertical="top" wrapText="1"/>
      <protection/>
    </xf>
    <xf numFmtId="0" fontId="3" fillId="0" borderId="28" xfId="62" applyFont="1" applyBorder="1">
      <alignment/>
      <protection/>
    </xf>
    <xf numFmtId="0" fontId="3" fillId="0" borderId="28" xfId="62" applyFont="1" applyFill="1" applyBorder="1" applyAlignment="1">
      <alignment horizontal="left" vertical="top" wrapText="1"/>
      <protection/>
    </xf>
    <xf numFmtId="3" fontId="3" fillId="0" borderId="28" xfId="61" applyNumberFormat="1" applyFont="1" applyFill="1" applyBorder="1" applyAlignment="1">
      <alignment horizontal="left" vertical="top" wrapText="1"/>
      <protection/>
    </xf>
    <xf numFmtId="3" fontId="3" fillId="0" borderId="31" xfId="63" applyNumberFormat="1" applyFont="1" applyFill="1" applyBorder="1" applyAlignment="1" applyProtection="1">
      <alignment horizontal="left" vertical="top" wrapText="1"/>
      <protection locked="0"/>
    </xf>
    <xf numFmtId="179" fontId="58" fillId="0" borderId="19" xfId="0" applyNumberFormat="1" applyFont="1" applyBorder="1" applyAlignment="1">
      <alignment horizontal="center" vertical="center" wrapText="1" readingOrder="1"/>
    </xf>
    <xf numFmtId="0" fontId="23" fillId="0" borderId="32" xfId="63" applyNumberFormat="1" applyFont="1" applyFill="1" applyBorder="1" applyAlignment="1" applyProtection="1">
      <alignment horizontal="left" vertical="center"/>
      <protection/>
    </xf>
    <xf numFmtId="1" fontId="23" fillId="0" borderId="33" xfId="63" applyNumberFormat="1" applyFont="1" applyFill="1" applyBorder="1" applyAlignment="1" applyProtection="1">
      <alignment horizontal="left" vertical="center"/>
      <protection/>
    </xf>
    <xf numFmtId="0" fontId="23" fillId="0" borderId="33" xfId="62" applyFont="1" applyFill="1" applyBorder="1" applyAlignment="1">
      <alignment horizontal="left"/>
      <protection/>
    </xf>
    <xf numFmtId="0" fontId="23" fillId="0" borderId="33" xfId="61" applyFont="1" applyFill="1" applyBorder="1" applyAlignment="1">
      <alignment horizontal="left"/>
      <protection/>
    </xf>
    <xf numFmtId="3" fontId="23" fillId="0" borderId="33" xfId="61" applyNumberFormat="1" applyFont="1" applyFill="1" applyBorder="1" applyAlignment="1">
      <alignment horizontal="left"/>
      <protection/>
    </xf>
    <xf numFmtId="0" fontId="23" fillId="0" borderId="33" xfId="63" applyFont="1" applyFill="1" applyBorder="1" applyAlignment="1" applyProtection="1">
      <alignment horizontal="left" vertical="center" wrapText="1"/>
      <protection locked="0"/>
    </xf>
    <xf numFmtId="3" fontId="23" fillId="0" borderId="33" xfId="63" applyNumberFormat="1" applyFont="1" applyFill="1" applyBorder="1" applyAlignment="1" applyProtection="1">
      <alignment horizontal="left" vertical="center" wrapText="1"/>
      <protection locked="0"/>
    </xf>
    <xf numFmtId="172" fontId="3" fillId="0" borderId="33" xfId="69" applyNumberFormat="1" applyFont="1" applyFill="1" applyBorder="1" applyAlignment="1">
      <alignment horizontal="center" vertical="center"/>
      <protection/>
    </xf>
    <xf numFmtId="172" fontId="3" fillId="30" borderId="34" xfId="69" applyNumberFormat="1" applyFont="1" applyFill="1" applyBorder="1" applyAlignment="1">
      <alignment horizontal="center" vertical="center"/>
      <protection/>
    </xf>
    <xf numFmtId="180" fontId="3" fillId="0" borderId="12" xfId="69" applyNumberFormat="1" applyFont="1" applyFill="1" applyBorder="1" applyAlignment="1" applyProtection="1">
      <alignment horizontal="center" vertical="center"/>
      <protection hidden="1"/>
    </xf>
    <xf numFmtId="176" fontId="3" fillId="0" borderId="35" xfId="69" applyNumberFormat="1" applyFont="1" applyFill="1" applyBorder="1" applyAlignment="1" applyProtection="1">
      <alignment horizontal="center" vertical="center"/>
      <protection hidden="1"/>
    </xf>
    <xf numFmtId="1" fontId="3" fillId="33" borderId="36" xfId="69" applyNumberFormat="1" applyFont="1" applyFill="1" applyBorder="1" applyAlignment="1" applyProtection="1">
      <alignment horizontal="center" vertical="center"/>
      <protection locked="0"/>
    </xf>
    <xf numFmtId="179" fontId="3" fillId="33" borderId="37" xfId="69" applyNumberFormat="1" applyFont="1" applyFill="1" applyBorder="1" applyAlignment="1" applyProtection="1">
      <alignment horizontal="center" vertical="center"/>
      <protection hidden="1"/>
    </xf>
    <xf numFmtId="179" fontId="3" fillId="0" borderId="33" xfId="62" applyNumberFormat="1" applyFont="1" applyFill="1" applyBorder="1" applyAlignment="1" applyProtection="1">
      <alignment horizontal="center"/>
      <protection hidden="1"/>
    </xf>
    <xf numFmtId="49" fontId="17" fillId="0" borderId="38" xfId="62" applyNumberFormat="1" applyFont="1" applyFill="1" applyBorder="1" applyAlignment="1">
      <alignment horizontal="right"/>
      <protection/>
    </xf>
    <xf numFmtId="1" fontId="17" fillId="0" borderId="38" xfId="62" applyNumberFormat="1" applyFont="1" applyFill="1" applyBorder="1" applyAlignment="1">
      <alignment horizontal="right"/>
      <protection/>
    </xf>
    <xf numFmtId="179" fontId="17" fillId="0" borderId="38" xfId="62" applyNumberFormat="1" applyFont="1" applyFill="1" applyBorder="1" applyAlignment="1">
      <alignment horizontal="right"/>
      <protection/>
    </xf>
    <xf numFmtId="0" fontId="23" fillId="0" borderId="39" xfId="63" applyFont="1" applyFill="1" applyBorder="1" applyAlignment="1" applyProtection="1">
      <alignment horizontal="left" vertical="center" wrapText="1"/>
      <protection locked="0"/>
    </xf>
    <xf numFmtId="172" fontId="3" fillId="0" borderId="39" xfId="69" applyNumberFormat="1" applyFont="1" applyFill="1" applyBorder="1" applyAlignment="1">
      <alignment horizontal="center" vertical="center"/>
      <protection/>
    </xf>
    <xf numFmtId="180" fontId="3" fillId="0" borderId="39" xfId="69" applyNumberFormat="1" applyFont="1" applyFill="1" applyBorder="1" applyAlignment="1" applyProtection="1">
      <alignment horizontal="center" vertical="center"/>
      <protection hidden="1"/>
    </xf>
    <xf numFmtId="176" fontId="3" fillId="0" borderId="40" xfId="69" applyNumberFormat="1" applyFont="1" applyFill="1" applyBorder="1" applyAlignment="1" applyProtection="1">
      <alignment horizontal="center" vertical="center"/>
      <protection hidden="1"/>
    </xf>
    <xf numFmtId="1" fontId="3" fillId="33" borderId="40" xfId="69" applyNumberFormat="1" applyFont="1" applyFill="1" applyBorder="1" applyAlignment="1" applyProtection="1">
      <alignment horizontal="center" vertical="center"/>
      <protection locked="0"/>
    </xf>
    <xf numFmtId="179" fontId="3" fillId="33" borderId="28" xfId="69" applyNumberFormat="1" applyFont="1" applyFill="1" applyBorder="1" applyAlignment="1" applyProtection="1">
      <alignment horizontal="center" vertical="center"/>
      <protection hidden="1"/>
    </xf>
    <xf numFmtId="179" fontId="3" fillId="0" borderId="31" xfId="62" applyNumberFormat="1" applyFont="1" applyFill="1" applyBorder="1" applyAlignment="1" applyProtection="1">
      <alignment horizontal="center"/>
      <protection hidden="1"/>
    </xf>
    <xf numFmtId="172" fontId="3" fillId="30" borderId="28" xfId="69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62" applyNumberFormat="1" applyFont="1" applyFill="1" applyBorder="1" applyAlignment="1">
      <alignment horizontal="left" vertical="center" wrapText="1"/>
      <protection/>
    </xf>
    <xf numFmtId="0" fontId="3" fillId="0" borderId="11" xfId="62" applyFont="1" applyFill="1" applyBorder="1" applyAlignment="1">
      <alignment horizontal="left" vertical="center" wrapText="1"/>
      <protection/>
    </xf>
    <xf numFmtId="0" fontId="3" fillId="0" borderId="41" xfId="62" applyFont="1" applyFill="1" applyBorder="1" applyAlignment="1">
      <alignment horizontal="left" vertical="center" wrapText="1"/>
      <protection/>
    </xf>
    <xf numFmtId="1" fontId="4" fillId="0" borderId="25" xfId="61" applyNumberFormat="1" applyFont="1" applyFill="1" applyBorder="1" applyAlignment="1" applyProtection="1">
      <alignment horizontal="left" vertical="center"/>
      <protection/>
    </xf>
    <xf numFmtId="0" fontId="4" fillId="0" borderId="16" xfId="61" applyFont="1" applyFill="1" applyBorder="1" applyAlignment="1" applyProtection="1">
      <alignment horizontal="left" vertical="center"/>
      <protection/>
    </xf>
    <xf numFmtId="0" fontId="4" fillId="0" borderId="16" xfId="60" applyFont="1" applyFill="1" applyBorder="1">
      <alignment/>
      <protection/>
    </xf>
    <xf numFmtId="0" fontId="4" fillId="0" borderId="16" xfId="60" applyFont="1" applyFill="1" applyBorder="1" applyAlignment="1">
      <alignment horizontal="left"/>
      <protection/>
    </xf>
    <xf numFmtId="0" fontId="4" fillId="0" borderId="22" xfId="60" applyFont="1" applyFill="1" applyBorder="1">
      <alignment/>
      <protection/>
    </xf>
    <xf numFmtId="1" fontId="4" fillId="0" borderId="26" xfId="61" applyNumberFormat="1" applyFont="1" applyFill="1" applyBorder="1" applyAlignment="1" applyProtection="1">
      <alignment horizontal="left" vertical="center"/>
      <protection/>
    </xf>
    <xf numFmtId="0" fontId="4" fillId="0" borderId="19" xfId="61" applyFont="1" applyFill="1" applyBorder="1" applyAlignment="1" applyProtection="1">
      <alignment horizontal="left" vertical="center"/>
      <protection/>
    </xf>
    <xf numFmtId="0" fontId="4" fillId="0" borderId="19" xfId="60" applyFont="1" applyFill="1" applyBorder="1">
      <alignment/>
      <protection/>
    </xf>
    <xf numFmtId="0" fontId="4" fillId="0" borderId="19" xfId="60" applyFont="1" applyFill="1" applyBorder="1" applyAlignment="1">
      <alignment horizontal="left"/>
      <protection/>
    </xf>
    <xf numFmtId="0" fontId="4" fillId="0" borderId="23" xfId="60" applyFont="1" applyFill="1" applyBorder="1">
      <alignment/>
      <protection/>
    </xf>
    <xf numFmtId="1" fontId="4" fillId="0" borderId="27" xfId="61" applyNumberFormat="1" applyFont="1" applyFill="1" applyBorder="1" applyAlignment="1" applyProtection="1">
      <alignment horizontal="left" vertical="center"/>
      <protection/>
    </xf>
    <xf numFmtId="0" fontId="4" fillId="0" borderId="28" xfId="61" applyFont="1" applyFill="1" applyBorder="1" applyAlignment="1" applyProtection="1">
      <alignment horizontal="left" vertical="center"/>
      <protection/>
    </xf>
    <xf numFmtId="0" fontId="4" fillId="0" borderId="28" xfId="60" applyFont="1" applyFill="1" applyBorder="1">
      <alignment/>
      <protection/>
    </xf>
    <xf numFmtId="0" fontId="4" fillId="0" borderId="28" xfId="60" applyFont="1" applyFill="1" applyBorder="1" applyAlignment="1">
      <alignment horizontal="left"/>
      <protection/>
    </xf>
    <xf numFmtId="0" fontId="4" fillId="0" borderId="31" xfId="60" applyFont="1" applyFill="1" applyBorder="1">
      <alignment/>
      <protection/>
    </xf>
    <xf numFmtId="0" fontId="28" fillId="0" borderId="0" xfId="62" applyFont="1" applyFill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179" fontId="7" fillId="16" borderId="20" xfId="0" applyNumberFormat="1" applyFont="1" applyFill="1" applyBorder="1" applyAlignment="1" applyProtection="1">
      <alignment horizontal="center" vertical="center" wrapText="1"/>
      <protection locked="0"/>
    </xf>
    <xf numFmtId="179" fontId="7" fillId="16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16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16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79" fillId="0" borderId="0" xfId="44" applyNumberFormat="1" applyFont="1" applyFill="1" applyAlignment="1" applyProtection="1">
      <alignment horizontal="center" vertical="center"/>
      <protection locked="0"/>
    </xf>
    <xf numFmtId="49" fontId="82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 wrapText="1"/>
    </xf>
    <xf numFmtId="0" fontId="82" fillId="0" borderId="4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 readingOrder="1"/>
    </xf>
    <xf numFmtId="179" fontId="60" fillId="0" borderId="20" xfId="0" applyNumberFormat="1" applyFont="1" applyBorder="1" applyAlignment="1">
      <alignment horizontal="center" vertical="center" wrapText="1" readingOrder="1"/>
    </xf>
    <xf numFmtId="179" fontId="60" fillId="0" borderId="42" xfId="0" applyNumberFormat="1" applyFont="1" applyBorder="1" applyAlignment="1">
      <alignment horizontal="center" vertical="center" wrapText="1" readingOrder="1"/>
    </xf>
    <xf numFmtId="0" fontId="58" fillId="0" borderId="36" xfId="0" applyFont="1" applyBorder="1" applyAlignment="1">
      <alignment horizontal="center" vertical="center" wrapText="1" readingOrder="1"/>
    </xf>
    <xf numFmtId="0" fontId="58" fillId="0" borderId="44" xfId="0" applyFont="1" applyBorder="1" applyAlignment="1">
      <alignment horizontal="center" vertical="center" wrapText="1" readingOrder="1"/>
    </xf>
    <xf numFmtId="0" fontId="58" fillId="0" borderId="35" xfId="0" applyFont="1" applyBorder="1" applyAlignment="1">
      <alignment horizontal="center" vertical="center" wrapText="1" readingOrder="1"/>
    </xf>
    <xf numFmtId="0" fontId="58" fillId="0" borderId="45" xfId="0" applyFont="1" applyBorder="1" applyAlignment="1">
      <alignment horizontal="center" vertical="center" wrapText="1" readingOrder="1"/>
    </xf>
    <xf numFmtId="0" fontId="58" fillId="0" borderId="17" xfId="0" applyFont="1" applyBorder="1" applyAlignment="1">
      <alignment horizontal="center" vertical="center" wrapText="1" readingOrder="1"/>
    </xf>
    <xf numFmtId="0" fontId="58" fillId="0" borderId="46" xfId="0" applyFont="1" applyBorder="1" applyAlignment="1">
      <alignment horizontal="center" vertical="center" wrapText="1" readingOrder="1"/>
    </xf>
    <xf numFmtId="0" fontId="75" fillId="0" borderId="0" xfId="0" applyFont="1" applyBorder="1" applyAlignment="1">
      <alignment horizontal="left" vertical="center" wrapText="1" readingOrder="1"/>
    </xf>
    <xf numFmtId="0" fontId="58" fillId="34" borderId="19" xfId="0" applyFont="1" applyFill="1" applyBorder="1" applyAlignment="1">
      <alignment horizontal="center" vertical="center" wrapText="1" readingOrder="1"/>
    </xf>
    <xf numFmtId="0" fontId="80" fillId="0" borderId="19" xfId="0" applyFont="1" applyBorder="1" applyAlignment="1">
      <alignment horizontal="center" vertical="center" wrapText="1" readingOrder="1"/>
    </xf>
    <xf numFmtId="179" fontId="80" fillId="0" borderId="20" xfId="0" applyNumberFormat="1" applyFont="1" applyBorder="1" applyAlignment="1">
      <alignment horizontal="center" vertical="center" wrapText="1" readingOrder="1"/>
    </xf>
    <xf numFmtId="179" fontId="80" fillId="0" borderId="42" xfId="0" applyNumberFormat="1" applyFont="1" applyBorder="1" applyAlignment="1">
      <alignment horizontal="center" vertical="center" wrapText="1" readingOrder="1"/>
    </xf>
    <xf numFmtId="0" fontId="83" fillId="0" borderId="20" xfId="0" applyFont="1" applyBorder="1" applyAlignment="1">
      <alignment horizontal="center" vertical="center" wrapText="1" readingOrder="1"/>
    </xf>
    <xf numFmtId="0" fontId="83" fillId="0" borderId="42" xfId="0" applyFont="1" applyBorder="1" applyAlignment="1">
      <alignment horizontal="center" vertical="center" wrapText="1" readingOrder="1"/>
    </xf>
    <xf numFmtId="0" fontId="32" fillId="0" borderId="0" xfId="0" applyFont="1" applyFill="1" applyBorder="1" applyAlignment="1">
      <alignment horizontal="center" vertical="center" wrapText="1" readingOrder="1"/>
    </xf>
    <xf numFmtId="0" fontId="58" fillId="0" borderId="19" xfId="0" applyFont="1" applyBorder="1" applyAlignment="1">
      <alignment horizontal="left" vertical="center" wrapText="1" readingOrder="1"/>
    </xf>
    <xf numFmtId="0" fontId="80" fillId="0" borderId="20" xfId="0" applyFont="1" applyBorder="1" applyAlignment="1">
      <alignment horizontal="center" vertical="center" wrapText="1" readingOrder="1"/>
    </xf>
    <xf numFmtId="0" fontId="80" fillId="0" borderId="42" xfId="0" applyFont="1" applyBorder="1" applyAlignment="1">
      <alignment horizontal="center" vertical="center" wrapText="1" readingOrder="1"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3 2" xfId="54"/>
    <cellStyle name="Normal 3 3" xfId="55"/>
    <cellStyle name="Normal 4" xfId="56"/>
    <cellStyle name="Normal 4 2" xfId="57"/>
    <cellStyle name="Normal 5" xfId="58"/>
    <cellStyle name="Normal 6" xfId="59"/>
    <cellStyle name="Normal 7" xfId="60"/>
    <cellStyle name="Normal_bedding 2008_9 euro ver.2" xfId="61"/>
    <cellStyle name="Normal_bedding 2008_9 כל המטבעות" xfId="62"/>
    <cellStyle name="Normal_herbs &amp; perennials 2008_9 euro ver.3" xfId="63"/>
    <cellStyle name="Normal_herbs &amp; perennials 2008_9 כל המטבעות" xfId="64"/>
    <cellStyle name="Normal_patio &amp; balcony austria 2006 7_herbs  perennials us 2014_15 ver1.14" xfId="65"/>
    <cellStyle name="Normal_specialties 2008_9 כל המטבעות" xfId="66"/>
    <cellStyle name="Normal_vegetable youngplants 2008_9 euro ver.3" xfId="67"/>
    <cellStyle name="Normal_vegetable youngplants 2008_9 כל המטבעות" xfId="68"/>
    <cellStyle name="Normal_מרפסת 2006 7 עם נוסחאות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</cellStyles>
  <dxfs count="2">
    <dxf>
      <fill>
        <patternFill>
          <bgColor indexed="2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200</xdr:row>
      <xdr:rowOff>0</xdr:rowOff>
    </xdr:from>
    <xdr:to>
      <xdr:col>1</xdr:col>
      <xdr:colOff>0</xdr:colOff>
      <xdr:row>200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945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0</xdr:colOff>
      <xdr:row>200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945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0</xdr:colOff>
      <xdr:row>164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745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0</xdr:colOff>
      <xdr:row>164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745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224</xdr:row>
      <xdr:rowOff>0</xdr:rowOff>
    </xdr:from>
    <xdr:to>
      <xdr:col>1</xdr:col>
      <xdr:colOff>0</xdr:colOff>
      <xdr:row>224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74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345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345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345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1</xdr:row>
      <xdr:rowOff>733425</xdr:rowOff>
    </xdr:from>
    <xdr:to>
      <xdr:col>13</xdr:col>
      <xdr:colOff>19050</xdr:colOff>
      <xdr:row>7</xdr:row>
      <xdr:rowOff>466725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02225" y="2409825"/>
          <a:ext cx="2152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45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45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9121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9121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0457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845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845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0</xdr:colOff>
      <xdr:row>164</xdr:row>
      <xdr:rowOff>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745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0</xdr:colOff>
      <xdr:row>164</xdr:row>
      <xdr:rowOff>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745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222</xdr:row>
      <xdr:rowOff>0</xdr:rowOff>
    </xdr:from>
    <xdr:to>
      <xdr:col>1</xdr:col>
      <xdr:colOff>0</xdr:colOff>
      <xdr:row>222</xdr:row>
      <xdr:rowOff>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7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312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312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312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191</xdr:row>
      <xdr:rowOff>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645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191</xdr:row>
      <xdr:rowOff>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645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612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612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512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236</xdr:row>
      <xdr:rowOff>0</xdr:rowOff>
    </xdr:from>
    <xdr:to>
      <xdr:col>1</xdr:col>
      <xdr:colOff>0</xdr:colOff>
      <xdr:row>236</xdr:row>
      <xdr:rowOff>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145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236</xdr:row>
      <xdr:rowOff>0</xdr:rowOff>
    </xdr:from>
    <xdr:to>
      <xdr:col>1</xdr:col>
      <xdr:colOff>0</xdr:colOff>
      <xdr:row>236</xdr:row>
      <xdr:rowOff>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145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236</xdr:row>
      <xdr:rowOff>0</xdr:rowOff>
    </xdr:from>
    <xdr:to>
      <xdr:col>1</xdr:col>
      <xdr:colOff>0</xdr:colOff>
      <xdr:row>236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145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2122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2122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203</xdr:row>
      <xdr:rowOff>0</xdr:rowOff>
    </xdr:from>
    <xdr:to>
      <xdr:col>1</xdr:col>
      <xdr:colOff>0</xdr:colOff>
      <xdr:row>203</xdr:row>
      <xdr:rowOff>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0456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0</xdr:colOff>
      <xdr:row>223</xdr:row>
      <xdr:rowOff>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712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0</xdr:colOff>
      <xdr:row>223</xdr:row>
      <xdr:rowOff>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712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0</xdr:colOff>
      <xdr:row>223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712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045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045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6845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512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4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512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512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495300</xdr:rowOff>
    </xdr:to>
    <xdr:pic>
      <xdr:nvPicPr>
        <xdr:cNvPr id="4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002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1</xdr:row>
      <xdr:rowOff>723900</xdr:rowOff>
    </xdr:from>
    <xdr:to>
      <xdr:col>14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0" y="2400300"/>
          <a:ext cx="25812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323850</xdr:rowOff>
    </xdr:from>
    <xdr:to>
      <xdr:col>1</xdr:col>
      <xdr:colOff>104775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23850"/>
          <a:ext cx="2190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57150</xdr:rowOff>
    </xdr:from>
    <xdr:to>
      <xdr:col>0</xdr:col>
      <xdr:colOff>1228725</xdr:colOff>
      <xdr:row>1</xdr:row>
      <xdr:rowOff>638175</xdr:rowOff>
    </xdr:to>
    <xdr:pic>
      <xdr:nvPicPr>
        <xdr:cNvPr id="1" name="Picture 1" descr="לוגו עם רקע שקו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3812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190500</xdr:rowOff>
    </xdr:from>
    <xdr:to>
      <xdr:col>0</xdr:col>
      <xdr:colOff>2076450</xdr:colOff>
      <xdr:row>3</xdr:row>
      <xdr:rowOff>9525</xdr:rowOff>
    </xdr:to>
    <xdr:pic>
      <xdr:nvPicPr>
        <xdr:cNvPr id="1" name="Picture 1" descr="לוגו עם רקע שקו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019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7658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7658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142875</xdr:rowOff>
    </xdr:from>
    <xdr:to>
      <xdr:col>1</xdr:col>
      <xdr:colOff>1314450</xdr:colOff>
      <xdr:row>4</xdr:row>
      <xdr:rowOff>114300</xdr:rowOff>
    </xdr:to>
    <xdr:pic>
      <xdr:nvPicPr>
        <xdr:cNvPr id="1" name="Picture 1" descr="לוגו עם רקע שקו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287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zyromski.com" TargetMode="External" /><Relationship Id="rId2" Type="http://schemas.openxmlformats.org/officeDocument/2006/relationships/hyperlink" Target="http://www.hishti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zyromski.com" TargetMode="External" /><Relationship Id="rId2" Type="http://schemas.openxmlformats.org/officeDocument/2006/relationships/hyperlink" Target="http://www.hishtil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R246"/>
  <sheetViews>
    <sheetView tabSelected="1" zoomScale="60" zoomScaleNormal="60" zoomScalePageLayoutView="0" workbookViewId="0" topLeftCell="A1">
      <selection activeCell="J15" sqref="J15"/>
    </sheetView>
  </sheetViews>
  <sheetFormatPr defaultColWidth="11.5" defaultRowHeight="14.25"/>
  <cols>
    <col min="1" max="1" width="23.09765625" style="3" customWidth="1"/>
    <col min="2" max="2" width="73.19921875" style="3" customWidth="1"/>
    <col min="3" max="3" width="9.59765625" style="17" customWidth="1"/>
    <col min="4" max="4" width="10.19921875" style="2" customWidth="1"/>
    <col min="5" max="5" width="16.69921875" style="2" customWidth="1"/>
    <col min="6" max="6" width="13.59765625" style="2" customWidth="1"/>
    <col min="7" max="7" width="14.19921875" style="2" customWidth="1"/>
    <col min="8" max="8" width="26.59765625" style="2" hidden="1" customWidth="1"/>
    <col min="9" max="9" width="14.5" style="4" hidden="1" customWidth="1"/>
    <col min="10" max="10" width="10.19921875" style="4" customWidth="1"/>
    <col min="11" max="11" width="11.09765625" style="4" customWidth="1"/>
    <col min="12" max="12" width="15.59765625" style="4" customWidth="1"/>
    <col min="13" max="13" width="11.796875" style="4" customWidth="1"/>
    <col min="14" max="14" width="12.09765625" style="29" customWidth="1"/>
    <col min="15" max="15" width="10.69921875" style="35" customWidth="1"/>
    <col min="16" max="16" width="14.59765625" style="31" customWidth="1"/>
    <col min="17" max="17" width="6.5" style="4" customWidth="1"/>
    <col min="18" max="16384" width="11.5" style="5" customWidth="1"/>
  </cols>
  <sheetData>
    <row r="1" spans="1:16" s="8" customFormat="1" ht="132" customHeight="1">
      <c r="A1" s="6"/>
      <c r="B1" s="252" t="s">
        <v>319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30"/>
      <c r="O1" s="36"/>
      <c r="P1" s="32"/>
    </row>
    <row r="2" spans="1:16" s="8" customFormat="1" ht="57.75" customHeight="1">
      <c r="A2" s="6"/>
      <c r="B2" s="253" t="s">
        <v>320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30"/>
      <c r="O2" s="36"/>
      <c r="P2" s="32"/>
    </row>
    <row r="3" spans="1:16" s="8" customFormat="1" ht="23.25" customHeight="1">
      <c r="A3" s="9"/>
      <c r="B3" s="258" t="s">
        <v>150</v>
      </c>
      <c r="C3" s="258"/>
      <c r="D3" s="258"/>
      <c r="E3" s="258"/>
      <c r="F3" s="258"/>
      <c r="G3" s="19"/>
      <c r="H3" s="6"/>
      <c r="I3" s="10"/>
      <c r="J3" s="10"/>
      <c r="L3" s="11"/>
      <c r="M3" s="11"/>
      <c r="N3" s="30"/>
      <c r="O3" s="36"/>
      <c r="P3" s="32"/>
    </row>
    <row r="4" spans="1:16" s="8" customFormat="1" ht="19.5" customHeight="1">
      <c r="A4" s="23"/>
      <c r="B4" s="259" t="s">
        <v>151</v>
      </c>
      <c r="C4" s="259"/>
      <c r="D4" s="259"/>
      <c r="E4" s="259"/>
      <c r="F4" s="259"/>
      <c r="G4" s="80" t="s">
        <v>200</v>
      </c>
      <c r="H4" s="6"/>
      <c r="I4" s="10"/>
      <c r="J4" s="10"/>
      <c r="L4" s="11"/>
      <c r="M4" s="11"/>
      <c r="N4" s="30"/>
      <c r="O4" s="36"/>
      <c r="P4" s="32"/>
    </row>
    <row r="5" spans="1:16" s="8" customFormat="1" ht="46.5" customHeight="1" thickBot="1">
      <c r="A5" s="260" t="s">
        <v>186</v>
      </c>
      <c r="B5" s="260"/>
      <c r="C5" s="260"/>
      <c r="D5" s="260"/>
      <c r="E5" s="260"/>
      <c r="F5" s="260"/>
      <c r="G5" s="260"/>
      <c r="H5" s="12"/>
      <c r="I5" s="10"/>
      <c r="J5" s="10"/>
      <c r="L5" s="11"/>
      <c r="M5" s="11"/>
      <c r="N5" s="30"/>
      <c r="O5" s="36"/>
      <c r="P5" s="32"/>
    </row>
    <row r="6" spans="1:13" s="8" customFormat="1" ht="59.25" customHeight="1" thickBot="1">
      <c r="A6" s="43" t="s">
        <v>199</v>
      </c>
      <c r="B6" s="28"/>
      <c r="C6" s="256" t="s">
        <v>149</v>
      </c>
      <c r="D6" s="256"/>
      <c r="E6" s="256"/>
      <c r="F6" s="257"/>
      <c r="G6" s="254" t="s">
        <v>201</v>
      </c>
      <c r="H6" s="255"/>
      <c r="I6" s="76">
        <v>0</v>
      </c>
      <c r="J6" s="81">
        <v>0</v>
      </c>
      <c r="L6" s="37"/>
      <c r="M6" s="11"/>
    </row>
    <row r="7" spans="1:17" s="8" customFormat="1" ht="19.5" customHeight="1" thickBot="1">
      <c r="A7" s="23"/>
      <c r="B7" s="23"/>
      <c r="C7" s="20"/>
      <c r="D7" s="6"/>
      <c r="E7" s="6"/>
      <c r="F7" s="13"/>
      <c r="G7" s="13"/>
      <c r="H7" s="13"/>
      <c r="I7" s="14"/>
      <c r="J7" s="10"/>
      <c r="L7" s="11"/>
      <c r="M7" s="11"/>
      <c r="N7" s="30"/>
      <c r="O7" s="36"/>
      <c r="P7" s="33"/>
      <c r="Q7" s="34"/>
    </row>
    <row r="8" spans="1:15" s="21" customFormat="1" ht="84.75" customHeight="1" thickBot="1">
      <c r="A8" s="24" t="s">
        <v>156</v>
      </c>
      <c r="B8" s="179" t="s">
        <v>321</v>
      </c>
      <c r="C8" s="66" t="s">
        <v>157</v>
      </c>
      <c r="D8" s="66" t="s">
        <v>158</v>
      </c>
      <c r="E8" s="67" t="s">
        <v>215</v>
      </c>
      <c r="F8" s="68" t="s">
        <v>159</v>
      </c>
      <c r="G8" s="68" t="s">
        <v>20</v>
      </c>
      <c r="H8" s="26" t="s">
        <v>214</v>
      </c>
      <c r="I8" s="27" t="s">
        <v>154</v>
      </c>
      <c r="J8" s="69" t="s">
        <v>152</v>
      </c>
      <c r="K8" s="69" t="s">
        <v>155</v>
      </c>
      <c r="L8" s="70" t="s">
        <v>218</v>
      </c>
      <c r="M8" s="71" t="s">
        <v>153</v>
      </c>
      <c r="N8" s="72" t="s">
        <v>198</v>
      </c>
      <c r="O8" s="1"/>
    </row>
    <row r="9" spans="1:18" s="21" customFormat="1" ht="26.25" customHeight="1" thickBot="1">
      <c r="A9" s="109">
        <v>25290000550</v>
      </c>
      <c r="B9" s="110" t="s">
        <v>30</v>
      </c>
      <c r="C9" s="111" t="s">
        <v>22</v>
      </c>
      <c r="D9" s="112">
        <v>100</v>
      </c>
      <c r="E9" s="113" t="s">
        <v>24</v>
      </c>
      <c r="F9" s="114"/>
      <c r="G9" s="115" t="s">
        <v>26</v>
      </c>
      <c r="H9" s="173">
        <v>133.92000000000002</v>
      </c>
      <c r="I9" s="174"/>
      <c r="J9" s="45">
        <f>((H9*1.32)/1000)*1.5</f>
        <v>0.2651616000000001</v>
      </c>
      <c r="K9" s="46">
        <f>(I9*1.32)/1000</f>
        <v>0</v>
      </c>
      <c r="L9" s="47"/>
      <c r="M9" s="48">
        <f>(J9+K9)*L9</f>
        <v>0</v>
      </c>
      <c r="N9" s="49">
        <f>M9-(M9*$J$6)</f>
        <v>0</v>
      </c>
      <c r="O9" s="50"/>
      <c r="P9" s="51"/>
      <c r="R9" s="52"/>
    </row>
    <row r="10" spans="1:18" s="21" customFormat="1" ht="26.25" customHeight="1" thickBot="1">
      <c r="A10" s="116">
        <v>25290400550</v>
      </c>
      <c r="B10" s="117" t="s">
        <v>31</v>
      </c>
      <c r="C10" s="118" t="s">
        <v>22</v>
      </c>
      <c r="D10" s="119">
        <v>100</v>
      </c>
      <c r="E10" s="120" t="s">
        <v>24</v>
      </c>
      <c r="F10" s="121"/>
      <c r="G10" s="122" t="s">
        <v>26</v>
      </c>
      <c r="H10" s="175">
        <v>141.20000000000002</v>
      </c>
      <c r="I10" s="176"/>
      <c r="J10" s="45">
        <f aca="true" t="shared" si="0" ref="J10:J75">((H10*1.32)/1000)*1.5</f>
        <v>0.27957600000000005</v>
      </c>
      <c r="K10" s="46">
        <f aca="true" t="shared" si="1" ref="K10:K75">(I10*1.32)/1000</f>
        <v>0</v>
      </c>
      <c r="L10" s="53"/>
      <c r="M10" s="48">
        <f aca="true" t="shared" si="2" ref="M10:M83">(J10+K10)*L10</f>
        <v>0</v>
      </c>
      <c r="N10" s="49">
        <f aca="true" t="shared" si="3" ref="N10:N83">M10-(M10*$J$6)</f>
        <v>0</v>
      </c>
      <c r="O10" s="50"/>
      <c r="P10" s="51"/>
      <c r="R10" s="52"/>
    </row>
    <row r="11" spans="1:18" s="21" customFormat="1" ht="26.25" customHeight="1" thickBot="1">
      <c r="A11" s="123">
        <v>22904020550</v>
      </c>
      <c r="B11" s="124" t="s">
        <v>250</v>
      </c>
      <c r="C11" s="125"/>
      <c r="D11" s="126">
        <v>100</v>
      </c>
      <c r="E11" s="125" t="s">
        <v>24</v>
      </c>
      <c r="F11" s="127"/>
      <c r="G11" s="125" t="s">
        <v>26</v>
      </c>
      <c r="H11" s="175">
        <v>145.36</v>
      </c>
      <c r="I11" s="176"/>
      <c r="J11" s="45">
        <f t="shared" si="0"/>
        <v>0.28781280000000004</v>
      </c>
      <c r="K11" s="46">
        <f t="shared" si="1"/>
        <v>0</v>
      </c>
      <c r="L11" s="53"/>
      <c r="M11" s="48">
        <f t="shared" si="2"/>
        <v>0</v>
      </c>
      <c r="N11" s="49">
        <f t="shared" si="3"/>
        <v>0</v>
      </c>
      <c r="O11" s="54"/>
      <c r="P11" s="51"/>
      <c r="R11" s="52"/>
    </row>
    <row r="12" spans="1:18" s="21" customFormat="1" ht="26.25" customHeight="1" thickBot="1">
      <c r="A12" s="123">
        <v>22904020710</v>
      </c>
      <c r="B12" s="124" t="s">
        <v>251</v>
      </c>
      <c r="C12" s="128"/>
      <c r="D12" s="129">
        <v>100</v>
      </c>
      <c r="E12" s="125" t="s">
        <v>25</v>
      </c>
      <c r="F12" s="130"/>
      <c r="G12" s="128" t="s">
        <v>26</v>
      </c>
      <c r="H12" s="175">
        <v>165.12</v>
      </c>
      <c r="I12" s="177"/>
      <c r="J12" s="45">
        <f t="shared" si="0"/>
        <v>0.32693760000000005</v>
      </c>
      <c r="K12" s="46">
        <f t="shared" si="1"/>
        <v>0</v>
      </c>
      <c r="L12" s="53"/>
      <c r="M12" s="48">
        <f t="shared" si="2"/>
        <v>0</v>
      </c>
      <c r="N12" s="49">
        <f t="shared" si="3"/>
        <v>0</v>
      </c>
      <c r="O12" s="50"/>
      <c r="P12" s="51"/>
      <c r="R12" s="52"/>
    </row>
    <row r="13" spans="1:18" s="21" customFormat="1" ht="26.25" customHeight="1" thickBot="1">
      <c r="A13" s="116">
        <v>22900000550</v>
      </c>
      <c r="B13" s="117" t="s">
        <v>32</v>
      </c>
      <c r="C13" s="118" t="s">
        <v>22</v>
      </c>
      <c r="D13" s="119">
        <v>100</v>
      </c>
      <c r="E13" s="120" t="s">
        <v>24</v>
      </c>
      <c r="F13" s="121"/>
      <c r="G13" s="122" t="s">
        <v>26</v>
      </c>
      <c r="H13" s="175">
        <v>141.20000000000002</v>
      </c>
      <c r="I13" s="176"/>
      <c r="J13" s="45">
        <f t="shared" si="0"/>
        <v>0.27957600000000005</v>
      </c>
      <c r="K13" s="46">
        <f t="shared" si="1"/>
        <v>0</v>
      </c>
      <c r="L13" s="53"/>
      <c r="M13" s="48">
        <f t="shared" si="2"/>
        <v>0</v>
      </c>
      <c r="N13" s="49">
        <f t="shared" si="3"/>
        <v>0</v>
      </c>
      <c r="O13" s="44"/>
      <c r="P13" s="51"/>
      <c r="R13" s="52"/>
    </row>
    <row r="14" spans="1:18" s="21" customFormat="1" ht="26.25" customHeight="1" thickBot="1">
      <c r="A14" s="116">
        <v>22909001710</v>
      </c>
      <c r="B14" s="117" t="s">
        <v>33</v>
      </c>
      <c r="C14" s="118" t="s">
        <v>22</v>
      </c>
      <c r="D14" s="119">
        <v>100</v>
      </c>
      <c r="E14" s="120" t="s">
        <v>25</v>
      </c>
      <c r="F14" s="121"/>
      <c r="G14" s="122" t="s">
        <v>26</v>
      </c>
      <c r="H14" s="175">
        <v>156.8</v>
      </c>
      <c r="I14" s="176"/>
      <c r="J14" s="45">
        <f t="shared" si="0"/>
        <v>0.310464</v>
      </c>
      <c r="K14" s="46">
        <f t="shared" si="1"/>
        <v>0</v>
      </c>
      <c r="L14" s="53"/>
      <c r="M14" s="48">
        <f t="shared" si="2"/>
        <v>0</v>
      </c>
      <c r="N14" s="49">
        <f t="shared" si="3"/>
        <v>0</v>
      </c>
      <c r="O14" s="50"/>
      <c r="P14" s="51"/>
      <c r="R14" s="52"/>
    </row>
    <row r="15" spans="1:18" s="21" customFormat="1" ht="26.25" customHeight="1" thickBot="1">
      <c r="A15" s="131">
        <v>24980200550</v>
      </c>
      <c r="B15" s="117" t="s">
        <v>34</v>
      </c>
      <c r="C15" s="118" t="s">
        <v>2</v>
      </c>
      <c r="D15" s="119">
        <v>100</v>
      </c>
      <c r="E15" s="120" t="s">
        <v>24</v>
      </c>
      <c r="F15" s="132"/>
      <c r="G15" s="122" t="s">
        <v>26</v>
      </c>
      <c r="H15" s="175">
        <v>141.20000000000002</v>
      </c>
      <c r="I15" s="176"/>
      <c r="J15" s="45">
        <f t="shared" si="0"/>
        <v>0.27957600000000005</v>
      </c>
      <c r="K15" s="46">
        <f t="shared" si="1"/>
        <v>0</v>
      </c>
      <c r="L15" s="53"/>
      <c r="M15" s="48">
        <f t="shared" si="2"/>
        <v>0</v>
      </c>
      <c r="N15" s="49">
        <f t="shared" si="3"/>
        <v>0</v>
      </c>
      <c r="O15" s="50"/>
      <c r="P15" s="51"/>
      <c r="R15" s="52"/>
    </row>
    <row r="16" spans="1:18" s="58" customFormat="1" ht="26.25" customHeight="1" thickBot="1">
      <c r="A16" s="131">
        <v>24980100550</v>
      </c>
      <c r="B16" s="117" t="s">
        <v>35</v>
      </c>
      <c r="C16" s="118" t="s">
        <v>1</v>
      </c>
      <c r="D16" s="119">
        <v>100</v>
      </c>
      <c r="E16" s="120" t="s">
        <v>24</v>
      </c>
      <c r="F16" s="132"/>
      <c r="G16" s="122" t="s">
        <v>26</v>
      </c>
      <c r="H16" s="175">
        <v>141.20000000000002</v>
      </c>
      <c r="I16" s="176"/>
      <c r="J16" s="45">
        <f t="shared" si="0"/>
        <v>0.27957600000000005</v>
      </c>
      <c r="K16" s="46">
        <f t="shared" si="1"/>
        <v>0</v>
      </c>
      <c r="L16" s="53"/>
      <c r="M16" s="48">
        <f t="shared" si="2"/>
        <v>0</v>
      </c>
      <c r="N16" s="49">
        <f t="shared" si="3"/>
        <v>0</v>
      </c>
      <c r="O16" s="50"/>
      <c r="P16" s="51"/>
      <c r="R16" s="52"/>
    </row>
    <row r="17" spans="1:18" s="21" customFormat="1" ht="26.25" customHeight="1" thickBot="1">
      <c r="A17" s="116">
        <v>26030000550</v>
      </c>
      <c r="B17" s="117" t="s">
        <v>36</v>
      </c>
      <c r="C17" s="118" t="s">
        <v>22</v>
      </c>
      <c r="D17" s="119">
        <v>100</v>
      </c>
      <c r="E17" s="120" t="s">
        <v>23</v>
      </c>
      <c r="F17" s="121"/>
      <c r="G17" s="122" t="s">
        <v>26</v>
      </c>
      <c r="H17" s="175">
        <v>156.8</v>
      </c>
      <c r="I17" s="176"/>
      <c r="J17" s="45">
        <f t="shared" si="0"/>
        <v>0.310464</v>
      </c>
      <c r="K17" s="46">
        <f t="shared" si="1"/>
        <v>0</v>
      </c>
      <c r="L17" s="53"/>
      <c r="M17" s="48">
        <f t="shared" si="2"/>
        <v>0</v>
      </c>
      <c r="N17" s="49">
        <f t="shared" si="3"/>
        <v>0</v>
      </c>
      <c r="O17" s="50"/>
      <c r="P17" s="51"/>
      <c r="R17" s="52"/>
    </row>
    <row r="18" spans="1:18" s="21" customFormat="1" ht="26.25" customHeight="1" thickBot="1">
      <c r="A18" s="116">
        <v>26030500550</v>
      </c>
      <c r="B18" s="117" t="s">
        <v>37</v>
      </c>
      <c r="C18" s="118" t="s">
        <v>8</v>
      </c>
      <c r="D18" s="119">
        <v>100</v>
      </c>
      <c r="E18" s="120" t="s">
        <v>23</v>
      </c>
      <c r="F18" s="121"/>
      <c r="G18" s="122" t="s">
        <v>26</v>
      </c>
      <c r="H18" s="175">
        <v>156.8</v>
      </c>
      <c r="I18" s="176"/>
      <c r="J18" s="45">
        <f t="shared" si="0"/>
        <v>0.310464</v>
      </c>
      <c r="K18" s="46">
        <f t="shared" si="1"/>
        <v>0</v>
      </c>
      <c r="L18" s="53"/>
      <c r="M18" s="48">
        <f t="shared" si="2"/>
        <v>0</v>
      </c>
      <c r="N18" s="49">
        <f t="shared" si="3"/>
        <v>0</v>
      </c>
      <c r="O18" s="59"/>
      <c r="P18" s="51"/>
      <c r="R18" s="52"/>
    </row>
    <row r="19" spans="1:18" s="21" customFormat="1" ht="26.25" customHeight="1" thickBot="1">
      <c r="A19" s="133">
        <v>22150400550</v>
      </c>
      <c r="B19" s="124" t="s">
        <v>123</v>
      </c>
      <c r="C19" s="125" t="s">
        <v>124</v>
      </c>
      <c r="D19" s="126">
        <v>100</v>
      </c>
      <c r="E19" s="134" t="s">
        <v>24</v>
      </c>
      <c r="F19" s="127"/>
      <c r="G19" s="125" t="s">
        <v>26</v>
      </c>
      <c r="H19" s="175">
        <v>133.92000000000002</v>
      </c>
      <c r="I19" s="176"/>
      <c r="J19" s="45">
        <f t="shared" si="0"/>
        <v>0.2651616000000001</v>
      </c>
      <c r="K19" s="46">
        <f t="shared" si="1"/>
        <v>0</v>
      </c>
      <c r="L19" s="53"/>
      <c r="M19" s="48">
        <f t="shared" si="2"/>
        <v>0</v>
      </c>
      <c r="N19" s="49">
        <f t="shared" si="3"/>
        <v>0</v>
      </c>
      <c r="O19" s="59"/>
      <c r="P19" s="51"/>
      <c r="R19" s="52"/>
    </row>
    <row r="20" spans="1:18" s="21" customFormat="1" ht="26.25" customHeight="1" thickBot="1">
      <c r="A20" s="133">
        <v>22150400710</v>
      </c>
      <c r="B20" s="124" t="s">
        <v>160</v>
      </c>
      <c r="C20" s="125" t="s">
        <v>124</v>
      </c>
      <c r="D20" s="126">
        <v>100</v>
      </c>
      <c r="E20" s="125" t="s">
        <v>25</v>
      </c>
      <c r="F20" s="127"/>
      <c r="G20" s="125" t="s">
        <v>26</v>
      </c>
      <c r="H20" s="175">
        <v>150.56</v>
      </c>
      <c r="I20" s="176"/>
      <c r="J20" s="45">
        <f t="shared" si="0"/>
        <v>0.2981088</v>
      </c>
      <c r="K20" s="46">
        <f t="shared" si="1"/>
        <v>0</v>
      </c>
      <c r="L20" s="53"/>
      <c r="M20" s="48">
        <f t="shared" si="2"/>
        <v>0</v>
      </c>
      <c r="N20" s="49">
        <f t="shared" si="3"/>
        <v>0</v>
      </c>
      <c r="O20" s="59"/>
      <c r="P20" s="51"/>
      <c r="R20" s="52"/>
    </row>
    <row r="21" spans="1:18" s="21" customFormat="1" ht="26.25" customHeight="1" thickBot="1">
      <c r="A21" s="123">
        <v>22001160550</v>
      </c>
      <c r="B21" s="124" t="s">
        <v>252</v>
      </c>
      <c r="C21" s="125"/>
      <c r="D21" s="126">
        <v>100</v>
      </c>
      <c r="E21" s="125" t="s">
        <v>23</v>
      </c>
      <c r="F21" s="127"/>
      <c r="G21" s="125" t="s">
        <v>26</v>
      </c>
      <c r="H21" s="175">
        <v>147.44</v>
      </c>
      <c r="I21" s="176">
        <v>96</v>
      </c>
      <c r="J21" s="45">
        <f t="shared" si="0"/>
        <v>0.2919312</v>
      </c>
      <c r="K21" s="46">
        <f t="shared" si="1"/>
        <v>0.12672</v>
      </c>
      <c r="L21" s="53"/>
      <c r="M21" s="48">
        <f t="shared" si="2"/>
        <v>0</v>
      </c>
      <c r="N21" s="49">
        <f t="shared" si="3"/>
        <v>0</v>
      </c>
      <c r="O21" s="54"/>
      <c r="P21" s="51"/>
      <c r="R21" s="52"/>
    </row>
    <row r="22" spans="1:18" s="21" customFormat="1" ht="26.25" customHeight="1" thickBot="1">
      <c r="A22" s="116">
        <v>22000500550</v>
      </c>
      <c r="B22" s="117" t="s">
        <v>253</v>
      </c>
      <c r="C22" s="118" t="s">
        <v>5</v>
      </c>
      <c r="D22" s="119">
        <v>100</v>
      </c>
      <c r="E22" s="120" t="s">
        <v>23</v>
      </c>
      <c r="F22" s="121"/>
      <c r="G22" s="122" t="s">
        <v>26</v>
      </c>
      <c r="H22" s="175">
        <v>147.44</v>
      </c>
      <c r="I22" s="176">
        <v>60</v>
      </c>
      <c r="J22" s="45">
        <f t="shared" si="0"/>
        <v>0.2919312</v>
      </c>
      <c r="K22" s="46">
        <f t="shared" si="1"/>
        <v>0.0792</v>
      </c>
      <c r="L22" s="53"/>
      <c r="M22" s="48">
        <f t="shared" si="2"/>
        <v>0</v>
      </c>
      <c r="N22" s="49">
        <f t="shared" si="3"/>
        <v>0</v>
      </c>
      <c r="O22" s="54"/>
      <c r="P22" s="51"/>
      <c r="R22" s="52"/>
    </row>
    <row r="23" spans="1:18" s="21" customFormat="1" ht="26.25" customHeight="1" thickBot="1">
      <c r="A23" s="116">
        <v>22000900550</v>
      </c>
      <c r="B23" s="117" t="s">
        <v>254</v>
      </c>
      <c r="C23" s="118" t="s">
        <v>1</v>
      </c>
      <c r="D23" s="119">
        <v>100</v>
      </c>
      <c r="E23" s="120" t="s">
        <v>23</v>
      </c>
      <c r="F23" s="121"/>
      <c r="G23" s="122" t="s">
        <v>26</v>
      </c>
      <c r="H23" s="175">
        <v>147.44</v>
      </c>
      <c r="I23" s="176">
        <v>60</v>
      </c>
      <c r="J23" s="45">
        <f t="shared" si="0"/>
        <v>0.2919312</v>
      </c>
      <c r="K23" s="46">
        <f t="shared" si="1"/>
        <v>0.0792</v>
      </c>
      <c r="L23" s="53"/>
      <c r="M23" s="48">
        <f t="shared" si="2"/>
        <v>0</v>
      </c>
      <c r="N23" s="49">
        <f t="shared" si="3"/>
        <v>0</v>
      </c>
      <c r="O23" s="50"/>
      <c r="P23" s="51"/>
      <c r="R23" s="52"/>
    </row>
    <row r="24" spans="1:18" s="21" customFormat="1" ht="26.25" customHeight="1" thickBot="1">
      <c r="A24" s="116">
        <v>22001200550</v>
      </c>
      <c r="B24" s="117" t="s">
        <v>337</v>
      </c>
      <c r="C24" s="118" t="s">
        <v>15</v>
      </c>
      <c r="D24" s="119">
        <v>100</v>
      </c>
      <c r="E24" s="120" t="s">
        <v>23</v>
      </c>
      <c r="F24" s="121"/>
      <c r="G24" s="122" t="s">
        <v>26</v>
      </c>
      <c r="H24" s="175">
        <v>147</v>
      </c>
      <c r="I24" s="176">
        <v>160</v>
      </c>
      <c r="J24" s="45">
        <f t="shared" si="0"/>
        <v>0.29106000000000004</v>
      </c>
      <c r="K24" s="46">
        <f t="shared" si="1"/>
        <v>0.21120000000000003</v>
      </c>
      <c r="L24" s="53"/>
      <c r="M24" s="48">
        <f t="shared" si="2"/>
        <v>0</v>
      </c>
      <c r="N24" s="49">
        <f t="shared" si="3"/>
        <v>0</v>
      </c>
      <c r="O24" s="50"/>
      <c r="P24" s="51"/>
      <c r="R24" s="52"/>
    </row>
    <row r="25" spans="1:18" s="21" customFormat="1" ht="26.25" customHeight="1" thickBot="1">
      <c r="A25" s="135">
        <v>22040000550</v>
      </c>
      <c r="B25" s="124" t="s">
        <v>255</v>
      </c>
      <c r="C25" s="118" t="s">
        <v>1</v>
      </c>
      <c r="D25" s="119">
        <v>100</v>
      </c>
      <c r="E25" s="120" t="s">
        <v>24</v>
      </c>
      <c r="F25" s="118"/>
      <c r="G25" s="122" t="s">
        <v>26</v>
      </c>
      <c r="H25" s="175">
        <v>169.28</v>
      </c>
      <c r="I25" s="176"/>
      <c r="J25" s="45">
        <f t="shared" si="0"/>
        <v>0.3351744</v>
      </c>
      <c r="K25" s="46">
        <f t="shared" si="1"/>
        <v>0</v>
      </c>
      <c r="L25" s="53"/>
      <c r="M25" s="48">
        <f t="shared" si="2"/>
        <v>0</v>
      </c>
      <c r="N25" s="49">
        <f t="shared" si="3"/>
        <v>0</v>
      </c>
      <c r="O25" s="50"/>
      <c r="P25" s="51"/>
      <c r="R25" s="52"/>
    </row>
    <row r="26" spans="1:18" s="21" customFormat="1" ht="26.25" customHeight="1" thickBot="1">
      <c r="A26" s="116">
        <v>25020100550</v>
      </c>
      <c r="B26" s="117" t="s">
        <v>38</v>
      </c>
      <c r="C26" s="118" t="s">
        <v>22</v>
      </c>
      <c r="D26" s="119">
        <v>100</v>
      </c>
      <c r="E26" s="120" t="s">
        <v>24</v>
      </c>
      <c r="F26" s="121"/>
      <c r="G26" s="122" t="s">
        <v>26</v>
      </c>
      <c r="H26" s="175">
        <v>133.92000000000002</v>
      </c>
      <c r="I26" s="176"/>
      <c r="J26" s="45">
        <f t="shared" si="0"/>
        <v>0.2651616000000001</v>
      </c>
      <c r="K26" s="46">
        <f t="shared" si="1"/>
        <v>0</v>
      </c>
      <c r="L26" s="53"/>
      <c r="M26" s="48">
        <f t="shared" si="2"/>
        <v>0</v>
      </c>
      <c r="N26" s="49">
        <f t="shared" si="3"/>
        <v>0</v>
      </c>
      <c r="O26" s="50"/>
      <c r="P26" s="51"/>
      <c r="R26" s="52"/>
    </row>
    <row r="27" spans="1:18" s="21" customFormat="1" ht="26.25" customHeight="1" thickBot="1">
      <c r="A27" s="116">
        <v>25029001710</v>
      </c>
      <c r="B27" s="117" t="s">
        <v>39</v>
      </c>
      <c r="C27" s="118" t="s">
        <v>22</v>
      </c>
      <c r="D27" s="119">
        <v>100</v>
      </c>
      <c r="E27" s="120" t="s">
        <v>25</v>
      </c>
      <c r="F27" s="121"/>
      <c r="G27" s="122" t="s">
        <v>26</v>
      </c>
      <c r="H27" s="175">
        <v>156.8</v>
      </c>
      <c r="I27" s="176"/>
      <c r="J27" s="45">
        <f t="shared" si="0"/>
        <v>0.310464</v>
      </c>
      <c r="K27" s="46">
        <f t="shared" si="1"/>
        <v>0</v>
      </c>
      <c r="L27" s="53"/>
      <c r="M27" s="48">
        <f t="shared" si="2"/>
        <v>0</v>
      </c>
      <c r="N27" s="49">
        <f t="shared" si="3"/>
        <v>0</v>
      </c>
      <c r="O27" s="50"/>
      <c r="P27" s="51"/>
      <c r="R27" s="52"/>
    </row>
    <row r="28" spans="1:18" s="21" customFormat="1" ht="26.25" customHeight="1" thickBot="1">
      <c r="A28" s="116">
        <v>25020200560</v>
      </c>
      <c r="B28" s="117" t="s">
        <v>40</v>
      </c>
      <c r="C28" s="118" t="s">
        <v>22</v>
      </c>
      <c r="D28" s="119">
        <v>200</v>
      </c>
      <c r="E28" s="120" t="s">
        <v>24</v>
      </c>
      <c r="F28" s="121"/>
      <c r="G28" s="122" t="s">
        <v>26</v>
      </c>
      <c r="H28" s="175">
        <v>133.92000000000002</v>
      </c>
      <c r="I28" s="176"/>
      <c r="J28" s="45">
        <f t="shared" si="0"/>
        <v>0.2651616000000001</v>
      </c>
      <c r="K28" s="46">
        <f t="shared" si="1"/>
        <v>0</v>
      </c>
      <c r="L28" s="53"/>
      <c r="M28" s="48">
        <f t="shared" si="2"/>
        <v>0</v>
      </c>
      <c r="N28" s="49">
        <f t="shared" si="3"/>
        <v>0</v>
      </c>
      <c r="O28" s="50"/>
      <c r="P28" s="51"/>
      <c r="R28" s="52"/>
    </row>
    <row r="29" spans="1:18" s="21" customFormat="1" ht="26.25" customHeight="1" thickBot="1">
      <c r="A29" s="123">
        <v>24960600550</v>
      </c>
      <c r="B29" s="117" t="s">
        <v>256</v>
      </c>
      <c r="C29" s="125" t="s">
        <v>11</v>
      </c>
      <c r="D29" s="126">
        <v>100</v>
      </c>
      <c r="E29" s="125" t="s">
        <v>24</v>
      </c>
      <c r="F29" s="136"/>
      <c r="G29" s="125" t="s">
        <v>26</v>
      </c>
      <c r="H29" s="175">
        <v>133.92000000000002</v>
      </c>
      <c r="I29" s="176">
        <v>144</v>
      </c>
      <c r="J29" s="45">
        <f t="shared" si="0"/>
        <v>0.2651616000000001</v>
      </c>
      <c r="K29" s="46">
        <f t="shared" si="1"/>
        <v>0.19008</v>
      </c>
      <c r="L29" s="53"/>
      <c r="M29" s="48">
        <f t="shared" si="2"/>
        <v>0</v>
      </c>
      <c r="N29" s="49">
        <f t="shared" si="3"/>
        <v>0</v>
      </c>
      <c r="O29" s="54"/>
      <c r="P29" s="51"/>
      <c r="R29" s="52"/>
    </row>
    <row r="30" spans="1:18" s="21" customFormat="1" ht="26.25" customHeight="1" thickBot="1">
      <c r="A30" s="161">
        <v>23070200550</v>
      </c>
      <c r="B30" s="137" t="s">
        <v>257</v>
      </c>
      <c r="C30" s="138" t="s">
        <v>22</v>
      </c>
      <c r="D30" s="139">
        <v>100</v>
      </c>
      <c r="E30" s="140" t="s">
        <v>24</v>
      </c>
      <c r="F30" s="141"/>
      <c r="G30" s="142" t="s">
        <v>246</v>
      </c>
      <c r="H30" s="175">
        <v>840.08</v>
      </c>
      <c r="I30" s="178"/>
      <c r="J30" s="45">
        <f t="shared" si="0"/>
        <v>1.6633584000000003</v>
      </c>
      <c r="K30" s="46">
        <f t="shared" si="1"/>
        <v>0</v>
      </c>
      <c r="L30" s="53"/>
      <c r="M30" s="48">
        <f t="shared" si="2"/>
        <v>0</v>
      </c>
      <c r="N30" s="49">
        <f t="shared" si="3"/>
        <v>0</v>
      </c>
      <c r="O30" s="54"/>
      <c r="P30" s="60"/>
      <c r="R30" s="52"/>
    </row>
    <row r="31" spans="1:18" s="21" customFormat="1" ht="26.25" customHeight="1" thickBot="1">
      <c r="A31" s="161">
        <v>23070200710</v>
      </c>
      <c r="B31" s="137" t="s">
        <v>258</v>
      </c>
      <c r="C31" s="138"/>
      <c r="D31" s="139">
        <v>100</v>
      </c>
      <c r="E31" s="143" t="s">
        <v>25</v>
      </c>
      <c r="F31" s="144"/>
      <c r="G31" s="142" t="s">
        <v>246</v>
      </c>
      <c r="H31" s="175">
        <v>964.88</v>
      </c>
      <c r="I31" s="178"/>
      <c r="J31" s="45">
        <f t="shared" si="0"/>
        <v>1.9104624000000001</v>
      </c>
      <c r="K31" s="46">
        <f t="shared" si="1"/>
        <v>0</v>
      </c>
      <c r="L31" s="53"/>
      <c r="M31" s="48">
        <f t="shared" si="2"/>
        <v>0</v>
      </c>
      <c r="N31" s="49">
        <f t="shared" si="3"/>
        <v>0</v>
      </c>
      <c r="O31" s="54"/>
      <c r="P31" s="51"/>
      <c r="R31" s="52"/>
    </row>
    <row r="32" spans="1:18" s="21" customFormat="1" ht="25.5" customHeight="1" thickBot="1">
      <c r="A32" s="116">
        <v>23100111550</v>
      </c>
      <c r="B32" s="124" t="s">
        <v>161</v>
      </c>
      <c r="C32" s="125" t="s">
        <v>122</v>
      </c>
      <c r="D32" s="126">
        <v>100</v>
      </c>
      <c r="E32" s="125" t="s">
        <v>24</v>
      </c>
      <c r="F32" s="136"/>
      <c r="G32" s="122" t="s">
        <v>26</v>
      </c>
      <c r="H32" s="175">
        <v>133.92000000000002</v>
      </c>
      <c r="I32" s="176">
        <v>140</v>
      </c>
      <c r="J32" s="45">
        <f t="shared" si="0"/>
        <v>0.2651616000000001</v>
      </c>
      <c r="K32" s="46">
        <f t="shared" si="1"/>
        <v>0.18480000000000002</v>
      </c>
      <c r="L32" s="53"/>
      <c r="M32" s="48">
        <f aca="true" t="shared" si="4" ref="M32:M40">(J32+K32)*L32</f>
        <v>0</v>
      </c>
      <c r="N32" s="49">
        <f aca="true" t="shared" si="5" ref="N32:N40">M32-(M32*$J$6)</f>
        <v>0</v>
      </c>
      <c r="O32" s="54"/>
      <c r="P32" s="51"/>
      <c r="R32" s="52"/>
    </row>
    <row r="33" spans="1:18" s="21" customFormat="1" ht="25.5" customHeight="1" thickBot="1">
      <c r="A33" s="116">
        <v>23100506550</v>
      </c>
      <c r="B33" s="124" t="s">
        <v>338</v>
      </c>
      <c r="C33" s="125" t="s">
        <v>1</v>
      </c>
      <c r="D33" s="126">
        <v>100</v>
      </c>
      <c r="E33" s="125" t="s">
        <v>24</v>
      </c>
      <c r="F33" s="136"/>
      <c r="G33" s="122" t="s">
        <v>26</v>
      </c>
      <c r="H33" s="175">
        <v>134</v>
      </c>
      <c r="I33" s="176">
        <v>105</v>
      </c>
      <c r="J33" s="45">
        <f>((H33*1.32)/1000)*1.5</f>
        <v>0.26532</v>
      </c>
      <c r="K33" s="46">
        <f>(I33*1.32)/1000</f>
        <v>0.1386</v>
      </c>
      <c r="L33" s="53"/>
      <c r="M33" s="48">
        <f>(J33+K33)*L33</f>
        <v>0</v>
      </c>
      <c r="N33" s="49">
        <f>M33-(M33*$J$6)</f>
        <v>0</v>
      </c>
      <c r="O33" s="54"/>
      <c r="P33" s="51"/>
      <c r="R33" s="52"/>
    </row>
    <row r="34" spans="1:18" s="21" customFormat="1" ht="26.25" customHeight="1" thickBot="1">
      <c r="A34" s="145">
        <v>23100461550</v>
      </c>
      <c r="B34" s="124" t="s">
        <v>29</v>
      </c>
      <c r="C34" s="125" t="s">
        <v>9</v>
      </c>
      <c r="D34" s="126">
        <v>100</v>
      </c>
      <c r="E34" s="125" t="s">
        <v>24</v>
      </c>
      <c r="F34" s="146"/>
      <c r="G34" s="122" t="s">
        <v>26</v>
      </c>
      <c r="H34" s="175">
        <v>133.92000000000002</v>
      </c>
      <c r="I34" s="176"/>
      <c r="J34" s="45">
        <f t="shared" si="0"/>
        <v>0.2651616000000001</v>
      </c>
      <c r="K34" s="46">
        <f t="shared" si="1"/>
        <v>0</v>
      </c>
      <c r="L34" s="53"/>
      <c r="M34" s="48">
        <f t="shared" si="4"/>
        <v>0</v>
      </c>
      <c r="N34" s="49">
        <f t="shared" si="5"/>
        <v>0</v>
      </c>
      <c r="O34" s="54"/>
      <c r="P34" s="51"/>
      <c r="R34" s="52"/>
    </row>
    <row r="35" spans="1:18" s="21" customFormat="1" ht="26.25" customHeight="1" thickBot="1">
      <c r="A35" s="145">
        <v>23100462550</v>
      </c>
      <c r="B35" s="124" t="s">
        <v>259</v>
      </c>
      <c r="C35" s="125" t="s">
        <v>9</v>
      </c>
      <c r="D35" s="126">
        <v>100</v>
      </c>
      <c r="E35" s="125" t="s">
        <v>24</v>
      </c>
      <c r="F35" s="146"/>
      <c r="G35" s="122" t="s">
        <v>26</v>
      </c>
      <c r="H35" s="175">
        <v>133.92000000000002</v>
      </c>
      <c r="I35" s="176">
        <v>150</v>
      </c>
      <c r="J35" s="45">
        <f t="shared" si="0"/>
        <v>0.2651616000000001</v>
      </c>
      <c r="K35" s="46">
        <f t="shared" si="1"/>
        <v>0.198</v>
      </c>
      <c r="L35" s="53"/>
      <c r="M35" s="48">
        <f t="shared" si="4"/>
        <v>0</v>
      </c>
      <c r="N35" s="49">
        <f t="shared" si="5"/>
        <v>0</v>
      </c>
      <c r="O35" s="54"/>
      <c r="P35" s="51"/>
      <c r="R35" s="52"/>
    </row>
    <row r="36" spans="1:18" s="21" customFormat="1" ht="26.25" customHeight="1" thickBot="1">
      <c r="A36" s="116">
        <v>23100452550</v>
      </c>
      <c r="B36" s="124" t="s">
        <v>260</v>
      </c>
      <c r="C36" s="118" t="s">
        <v>1</v>
      </c>
      <c r="D36" s="119">
        <v>100</v>
      </c>
      <c r="E36" s="120" t="s">
        <v>24</v>
      </c>
      <c r="F36" s="147" t="s">
        <v>21</v>
      </c>
      <c r="G36" s="122" t="s">
        <v>26</v>
      </c>
      <c r="H36" s="175">
        <v>133.92000000000002</v>
      </c>
      <c r="I36" s="176">
        <v>38</v>
      </c>
      <c r="J36" s="45">
        <f t="shared" si="0"/>
        <v>0.2651616000000001</v>
      </c>
      <c r="K36" s="46">
        <f t="shared" si="1"/>
        <v>0.05016</v>
      </c>
      <c r="L36" s="53"/>
      <c r="M36" s="48">
        <f t="shared" si="4"/>
        <v>0</v>
      </c>
      <c r="N36" s="49">
        <f t="shared" si="5"/>
        <v>0</v>
      </c>
      <c r="O36" s="54"/>
      <c r="P36" s="51"/>
      <c r="R36" s="52"/>
    </row>
    <row r="37" spans="1:18" s="21" customFormat="1" ht="26.25" customHeight="1" thickBot="1">
      <c r="A37" s="133">
        <v>23100145550</v>
      </c>
      <c r="B37" s="124" t="s">
        <v>261</v>
      </c>
      <c r="C37" s="125" t="s">
        <v>162</v>
      </c>
      <c r="D37" s="126">
        <v>100</v>
      </c>
      <c r="E37" s="125" t="s">
        <v>24</v>
      </c>
      <c r="F37" s="127"/>
      <c r="G37" s="125" t="s">
        <v>26</v>
      </c>
      <c r="H37" s="175">
        <v>133.92000000000002</v>
      </c>
      <c r="I37" s="176">
        <v>66</v>
      </c>
      <c r="J37" s="45">
        <f t="shared" si="0"/>
        <v>0.2651616000000001</v>
      </c>
      <c r="K37" s="46">
        <f t="shared" si="1"/>
        <v>0.08712</v>
      </c>
      <c r="L37" s="53"/>
      <c r="M37" s="48">
        <f t="shared" si="4"/>
        <v>0</v>
      </c>
      <c r="N37" s="49">
        <f t="shared" si="5"/>
        <v>0</v>
      </c>
      <c r="O37" s="54"/>
      <c r="P37" s="51"/>
      <c r="R37" s="52"/>
    </row>
    <row r="38" spans="1:18" s="21" customFormat="1" ht="26.25" customHeight="1" thickBot="1">
      <c r="A38" s="133">
        <v>23100145710</v>
      </c>
      <c r="B38" s="124" t="s">
        <v>262</v>
      </c>
      <c r="C38" s="125" t="s">
        <v>162</v>
      </c>
      <c r="D38" s="126">
        <v>100</v>
      </c>
      <c r="E38" s="125" t="s">
        <v>25</v>
      </c>
      <c r="F38" s="147" t="s">
        <v>21</v>
      </c>
      <c r="G38" s="125" t="s">
        <v>26</v>
      </c>
      <c r="H38" s="175">
        <v>149.52</v>
      </c>
      <c r="I38" s="176">
        <v>66</v>
      </c>
      <c r="J38" s="45">
        <f t="shared" si="0"/>
        <v>0.2960496</v>
      </c>
      <c r="K38" s="46">
        <f t="shared" si="1"/>
        <v>0.08712</v>
      </c>
      <c r="L38" s="53"/>
      <c r="M38" s="48">
        <f t="shared" si="4"/>
        <v>0</v>
      </c>
      <c r="N38" s="49">
        <f t="shared" si="5"/>
        <v>0</v>
      </c>
      <c r="O38" s="54"/>
      <c r="P38" s="51"/>
      <c r="R38" s="52"/>
    </row>
    <row r="39" spans="1:18" s="21" customFormat="1" ht="26.25" customHeight="1" thickBot="1">
      <c r="A39" s="133">
        <v>23100143550</v>
      </c>
      <c r="B39" s="124" t="s">
        <v>263</v>
      </c>
      <c r="C39" s="125" t="s">
        <v>148</v>
      </c>
      <c r="D39" s="126">
        <v>100</v>
      </c>
      <c r="E39" s="125" t="s">
        <v>24</v>
      </c>
      <c r="F39" s="127"/>
      <c r="G39" s="125" t="s">
        <v>26</v>
      </c>
      <c r="H39" s="175">
        <v>133.92000000000002</v>
      </c>
      <c r="I39" s="176">
        <v>105</v>
      </c>
      <c r="J39" s="45">
        <f t="shared" si="0"/>
        <v>0.2651616000000001</v>
      </c>
      <c r="K39" s="46">
        <f t="shared" si="1"/>
        <v>0.1386</v>
      </c>
      <c r="L39" s="53"/>
      <c r="M39" s="48">
        <f t="shared" si="4"/>
        <v>0</v>
      </c>
      <c r="N39" s="49">
        <f t="shared" si="5"/>
        <v>0</v>
      </c>
      <c r="O39" s="54"/>
      <c r="P39" s="51"/>
      <c r="R39" s="52"/>
    </row>
    <row r="40" spans="1:18" s="21" customFormat="1" ht="26.25" customHeight="1" thickBot="1">
      <c r="A40" s="133">
        <v>23100146550</v>
      </c>
      <c r="B40" s="124" t="s">
        <v>264</v>
      </c>
      <c r="C40" s="125" t="s">
        <v>5</v>
      </c>
      <c r="D40" s="126">
        <v>100</v>
      </c>
      <c r="E40" s="125" t="s">
        <v>24</v>
      </c>
      <c r="F40" s="127"/>
      <c r="G40" s="125" t="s">
        <v>26</v>
      </c>
      <c r="H40" s="175">
        <v>133.92000000000002</v>
      </c>
      <c r="I40" s="176">
        <v>105</v>
      </c>
      <c r="J40" s="45">
        <f t="shared" si="0"/>
        <v>0.2651616000000001</v>
      </c>
      <c r="K40" s="46">
        <f t="shared" si="1"/>
        <v>0.1386</v>
      </c>
      <c r="L40" s="53"/>
      <c r="M40" s="48">
        <f t="shared" si="4"/>
        <v>0</v>
      </c>
      <c r="N40" s="49">
        <f t="shared" si="5"/>
        <v>0</v>
      </c>
      <c r="O40" s="54"/>
      <c r="P40" s="51"/>
      <c r="R40" s="52"/>
    </row>
    <row r="41" spans="1:18" s="21" customFormat="1" ht="26.25" customHeight="1" thickBot="1">
      <c r="A41" s="133">
        <v>23100148550</v>
      </c>
      <c r="B41" s="124" t="s">
        <v>265</v>
      </c>
      <c r="C41" s="125" t="s">
        <v>1</v>
      </c>
      <c r="D41" s="126">
        <v>100</v>
      </c>
      <c r="E41" s="125" t="s">
        <v>24</v>
      </c>
      <c r="F41" s="127"/>
      <c r="G41" s="125" t="s">
        <v>26</v>
      </c>
      <c r="H41" s="175">
        <v>133.92000000000002</v>
      </c>
      <c r="I41" s="176">
        <v>105</v>
      </c>
      <c r="J41" s="45">
        <f t="shared" si="0"/>
        <v>0.2651616000000001</v>
      </c>
      <c r="K41" s="46">
        <f t="shared" si="1"/>
        <v>0.1386</v>
      </c>
      <c r="L41" s="53"/>
      <c r="M41" s="48">
        <f t="shared" si="2"/>
        <v>0</v>
      </c>
      <c r="N41" s="49">
        <f t="shared" si="3"/>
        <v>0</v>
      </c>
      <c r="O41" s="54"/>
      <c r="P41" s="51"/>
      <c r="R41" s="52"/>
    </row>
    <row r="42" spans="1:18" s="21" customFormat="1" ht="26.25" customHeight="1" thickBot="1">
      <c r="A42" s="123">
        <v>23102725550</v>
      </c>
      <c r="B42" s="124" t="s">
        <v>266</v>
      </c>
      <c r="C42" s="125" t="s">
        <v>122</v>
      </c>
      <c r="D42" s="126">
        <v>100</v>
      </c>
      <c r="E42" s="125" t="s">
        <v>24</v>
      </c>
      <c r="F42" s="136"/>
      <c r="G42" s="125" t="s">
        <v>26</v>
      </c>
      <c r="H42" s="175">
        <v>133.92000000000002</v>
      </c>
      <c r="I42" s="176"/>
      <c r="J42" s="45">
        <f t="shared" si="0"/>
        <v>0.2651616000000001</v>
      </c>
      <c r="K42" s="46">
        <f t="shared" si="1"/>
        <v>0</v>
      </c>
      <c r="L42" s="53"/>
      <c r="M42" s="48">
        <f t="shared" si="2"/>
        <v>0</v>
      </c>
      <c r="N42" s="49">
        <f t="shared" si="3"/>
        <v>0</v>
      </c>
      <c r="O42" s="61"/>
      <c r="P42" s="51"/>
      <c r="R42" s="52"/>
    </row>
    <row r="43" spans="1:18" s="21" customFormat="1" ht="26.25" customHeight="1" thickBot="1">
      <c r="A43" s="123">
        <v>23102720550</v>
      </c>
      <c r="B43" s="124" t="s">
        <v>267</v>
      </c>
      <c r="C43" s="125" t="s">
        <v>122</v>
      </c>
      <c r="D43" s="126">
        <v>100</v>
      </c>
      <c r="E43" s="125" t="s">
        <v>24</v>
      </c>
      <c r="F43" s="136"/>
      <c r="G43" s="125" t="s">
        <v>26</v>
      </c>
      <c r="H43" s="175">
        <v>133.92000000000002</v>
      </c>
      <c r="I43" s="176">
        <v>130</v>
      </c>
      <c r="J43" s="45">
        <f t="shared" si="0"/>
        <v>0.2651616000000001</v>
      </c>
      <c r="K43" s="46">
        <f t="shared" si="1"/>
        <v>0.1716</v>
      </c>
      <c r="L43" s="53"/>
      <c r="M43" s="48">
        <f t="shared" si="2"/>
        <v>0</v>
      </c>
      <c r="N43" s="49">
        <f t="shared" si="3"/>
        <v>0</v>
      </c>
      <c r="O43" s="61"/>
      <c r="P43" s="51"/>
      <c r="R43" s="52"/>
    </row>
    <row r="44" spans="1:18" s="21" customFormat="1" ht="26.25" customHeight="1" thickBot="1">
      <c r="A44" s="116">
        <v>23101801550</v>
      </c>
      <c r="B44" s="117" t="s">
        <v>41</v>
      </c>
      <c r="C44" s="118" t="s">
        <v>9</v>
      </c>
      <c r="D44" s="119">
        <v>100</v>
      </c>
      <c r="E44" s="120" t="s">
        <v>24</v>
      </c>
      <c r="F44" s="121"/>
      <c r="G44" s="122" t="s">
        <v>26</v>
      </c>
      <c r="H44" s="175">
        <v>133.92000000000002</v>
      </c>
      <c r="I44" s="176"/>
      <c r="J44" s="45">
        <f t="shared" si="0"/>
        <v>0.2651616000000001</v>
      </c>
      <c r="K44" s="46">
        <f t="shared" si="1"/>
        <v>0</v>
      </c>
      <c r="L44" s="53"/>
      <c r="M44" s="48">
        <f t="shared" si="2"/>
        <v>0</v>
      </c>
      <c r="N44" s="49">
        <f t="shared" si="3"/>
        <v>0</v>
      </c>
      <c r="O44" s="61"/>
      <c r="P44" s="51"/>
      <c r="R44" s="52"/>
    </row>
    <row r="45" spans="1:18" s="21" customFormat="1" ht="26.25" customHeight="1" thickBot="1">
      <c r="A45" s="145">
        <v>23100470550</v>
      </c>
      <c r="B45" s="124" t="s">
        <v>268</v>
      </c>
      <c r="C45" s="125" t="s">
        <v>9</v>
      </c>
      <c r="D45" s="126">
        <v>100</v>
      </c>
      <c r="E45" s="125" t="s">
        <v>24</v>
      </c>
      <c r="F45" s="146"/>
      <c r="G45" s="122" t="s">
        <v>26</v>
      </c>
      <c r="H45" s="175">
        <v>133.92000000000002</v>
      </c>
      <c r="I45" s="176">
        <v>84</v>
      </c>
      <c r="J45" s="45">
        <f t="shared" si="0"/>
        <v>0.2651616000000001</v>
      </c>
      <c r="K45" s="46">
        <f t="shared" si="1"/>
        <v>0.11088</v>
      </c>
      <c r="L45" s="53"/>
      <c r="M45" s="48">
        <f t="shared" si="2"/>
        <v>0</v>
      </c>
      <c r="N45" s="49">
        <f t="shared" si="3"/>
        <v>0</v>
      </c>
      <c r="O45" s="54"/>
      <c r="P45" s="51"/>
      <c r="R45" s="52"/>
    </row>
    <row r="46" spans="1:18" s="21" customFormat="1" ht="26.25" customHeight="1" thickBot="1">
      <c r="A46" s="145">
        <v>23109018710</v>
      </c>
      <c r="B46" s="124" t="s">
        <v>269</v>
      </c>
      <c r="C46" s="125" t="s">
        <v>9</v>
      </c>
      <c r="D46" s="126">
        <v>100</v>
      </c>
      <c r="E46" s="125" t="s">
        <v>25</v>
      </c>
      <c r="F46" s="127"/>
      <c r="G46" s="125" t="s">
        <v>26</v>
      </c>
      <c r="H46" s="175">
        <v>150.56</v>
      </c>
      <c r="I46" s="176">
        <v>84</v>
      </c>
      <c r="J46" s="45">
        <f t="shared" si="0"/>
        <v>0.2981088</v>
      </c>
      <c r="K46" s="46">
        <f t="shared" si="1"/>
        <v>0.11088</v>
      </c>
      <c r="L46" s="53"/>
      <c r="M46" s="48">
        <f t="shared" si="2"/>
        <v>0</v>
      </c>
      <c r="N46" s="49">
        <f t="shared" si="3"/>
        <v>0</v>
      </c>
      <c r="O46" s="54"/>
      <c r="P46" s="51"/>
      <c r="R46" s="52"/>
    </row>
    <row r="47" spans="1:18" s="21" customFormat="1" ht="26.25" customHeight="1" thickBot="1">
      <c r="A47" s="116">
        <v>23100900550</v>
      </c>
      <c r="B47" s="117" t="s">
        <v>42</v>
      </c>
      <c r="C47" s="118" t="s">
        <v>9</v>
      </c>
      <c r="D47" s="119">
        <v>100</v>
      </c>
      <c r="E47" s="120" t="s">
        <v>24</v>
      </c>
      <c r="F47" s="121"/>
      <c r="G47" s="122" t="s">
        <v>26</v>
      </c>
      <c r="H47" s="175">
        <v>133.92000000000002</v>
      </c>
      <c r="I47" s="176"/>
      <c r="J47" s="45">
        <f t="shared" si="0"/>
        <v>0.2651616000000001</v>
      </c>
      <c r="K47" s="46">
        <f t="shared" si="1"/>
        <v>0</v>
      </c>
      <c r="L47" s="53"/>
      <c r="M47" s="48">
        <f t="shared" si="2"/>
        <v>0</v>
      </c>
      <c r="N47" s="49">
        <f t="shared" si="3"/>
        <v>0</v>
      </c>
      <c r="O47" s="50"/>
      <c r="P47" s="51"/>
      <c r="R47" s="52"/>
    </row>
    <row r="48" spans="1:18" s="21" customFormat="1" ht="26.25" customHeight="1" thickBot="1">
      <c r="A48" s="116">
        <v>23104002550</v>
      </c>
      <c r="B48" s="117" t="s">
        <v>43</v>
      </c>
      <c r="C48" s="118" t="s">
        <v>11</v>
      </c>
      <c r="D48" s="119">
        <v>100</v>
      </c>
      <c r="E48" s="120" t="s">
        <v>24</v>
      </c>
      <c r="F48" s="121"/>
      <c r="G48" s="122" t="s">
        <v>26</v>
      </c>
      <c r="H48" s="175">
        <v>133.92000000000002</v>
      </c>
      <c r="I48" s="176"/>
      <c r="J48" s="45">
        <f t="shared" si="0"/>
        <v>0.2651616000000001</v>
      </c>
      <c r="K48" s="46">
        <f t="shared" si="1"/>
        <v>0</v>
      </c>
      <c r="L48" s="53"/>
      <c r="M48" s="48">
        <f t="shared" si="2"/>
        <v>0</v>
      </c>
      <c r="N48" s="49">
        <f t="shared" si="3"/>
        <v>0</v>
      </c>
      <c r="O48" s="54"/>
      <c r="P48" s="51"/>
      <c r="R48" s="52"/>
    </row>
    <row r="49" spans="1:18" s="21" customFormat="1" ht="26.25" customHeight="1" thickBot="1">
      <c r="A49" s="116">
        <v>23101104550</v>
      </c>
      <c r="B49" s="117" t="s">
        <v>163</v>
      </c>
      <c r="C49" s="118" t="s">
        <v>12</v>
      </c>
      <c r="D49" s="119">
        <v>100</v>
      </c>
      <c r="E49" s="120" t="s">
        <v>24</v>
      </c>
      <c r="F49" s="148"/>
      <c r="G49" s="122" t="s">
        <v>26</v>
      </c>
      <c r="H49" s="175">
        <v>156.8</v>
      </c>
      <c r="I49" s="176"/>
      <c r="J49" s="45">
        <f t="shared" si="0"/>
        <v>0.310464</v>
      </c>
      <c r="K49" s="46">
        <f t="shared" si="1"/>
        <v>0</v>
      </c>
      <c r="L49" s="53"/>
      <c r="M49" s="48">
        <f t="shared" si="2"/>
        <v>0</v>
      </c>
      <c r="N49" s="49">
        <f t="shared" si="3"/>
        <v>0</v>
      </c>
      <c r="O49" s="54"/>
      <c r="P49" s="51"/>
      <c r="R49" s="52"/>
    </row>
    <row r="50" spans="1:18" s="21" customFormat="1" ht="26.25" customHeight="1" thickBot="1">
      <c r="A50" s="116">
        <v>23101100550</v>
      </c>
      <c r="B50" s="117" t="s">
        <v>44</v>
      </c>
      <c r="C50" s="118" t="s">
        <v>11</v>
      </c>
      <c r="D50" s="119">
        <v>100</v>
      </c>
      <c r="E50" s="120" t="s">
        <v>24</v>
      </c>
      <c r="F50" s="121"/>
      <c r="G50" s="122" t="s">
        <v>26</v>
      </c>
      <c r="H50" s="175">
        <v>141.20000000000002</v>
      </c>
      <c r="I50" s="176"/>
      <c r="J50" s="45">
        <f t="shared" si="0"/>
        <v>0.27957600000000005</v>
      </c>
      <c r="K50" s="46">
        <f t="shared" si="1"/>
        <v>0</v>
      </c>
      <c r="L50" s="53"/>
      <c r="M50" s="48">
        <f t="shared" si="2"/>
        <v>0</v>
      </c>
      <c r="N50" s="49">
        <f t="shared" si="3"/>
        <v>0</v>
      </c>
      <c r="O50" s="61"/>
      <c r="P50" s="51"/>
      <c r="R50" s="52"/>
    </row>
    <row r="51" spans="1:18" s="21" customFormat="1" ht="26.25" customHeight="1" thickBot="1">
      <c r="A51" s="116">
        <v>23101701550</v>
      </c>
      <c r="B51" s="117" t="s">
        <v>45</v>
      </c>
      <c r="C51" s="118" t="s">
        <v>22</v>
      </c>
      <c r="D51" s="119">
        <v>100</v>
      </c>
      <c r="E51" s="120" t="s">
        <v>24</v>
      </c>
      <c r="F51" s="121"/>
      <c r="G51" s="122" t="s">
        <v>26</v>
      </c>
      <c r="H51" s="175">
        <v>133.92000000000002</v>
      </c>
      <c r="I51" s="176"/>
      <c r="J51" s="45">
        <f t="shared" si="0"/>
        <v>0.2651616000000001</v>
      </c>
      <c r="K51" s="46">
        <f t="shared" si="1"/>
        <v>0</v>
      </c>
      <c r="L51" s="53"/>
      <c r="M51" s="48">
        <f t="shared" si="2"/>
        <v>0</v>
      </c>
      <c r="N51" s="49">
        <f t="shared" si="3"/>
        <v>0</v>
      </c>
      <c r="O51" s="50"/>
      <c r="P51" s="51"/>
      <c r="R51" s="52"/>
    </row>
    <row r="52" spans="1:18" s="62" customFormat="1" ht="26.25" customHeight="1" thickBot="1">
      <c r="A52" s="116">
        <v>23100107550</v>
      </c>
      <c r="B52" s="117" t="s">
        <v>270</v>
      </c>
      <c r="C52" s="118" t="s">
        <v>9</v>
      </c>
      <c r="D52" s="119">
        <v>100</v>
      </c>
      <c r="E52" s="120" t="s">
        <v>24</v>
      </c>
      <c r="F52" s="147"/>
      <c r="G52" s="122" t="s">
        <v>26</v>
      </c>
      <c r="H52" s="175">
        <v>156.8</v>
      </c>
      <c r="I52" s="176">
        <v>100</v>
      </c>
      <c r="J52" s="45">
        <f t="shared" si="0"/>
        <v>0.310464</v>
      </c>
      <c r="K52" s="46">
        <f t="shared" si="1"/>
        <v>0.132</v>
      </c>
      <c r="L52" s="53"/>
      <c r="M52" s="48">
        <f t="shared" si="2"/>
        <v>0</v>
      </c>
      <c r="N52" s="49">
        <f t="shared" si="3"/>
        <v>0</v>
      </c>
      <c r="O52" s="50"/>
      <c r="P52" s="51"/>
      <c r="R52" s="52"/>
    </row>
    <row r="53" spans="1:18" s="58" customFormat="1" ht="26.25" customHeight="1" thickBot="1">
      <c r="A53" s="116">
        <v>23100161550</v>
      </c>
      <c r="B53" s="124" t="s">
        <v>208</v>
      </c>
      <c r="C53" s="125" t="s">
        <v>9</v>
      </c>
      <c r="D53" s="126">
        <v>100</v>
      </c>
      <c r="E53" s="125" t="s">
        <v>24</v>
      </c>
      <c r="F53" s="149"/>
      <c r="G53" s="125" t="s">
        <v>26</v>
      </c>
      <c r="H53" s="175">
        <v>156.8</v>
      </c>
      <c r="I53" s="176"/>
      <c r="J53" s="45">
        <f t="shared" si="0"/>
        <v>0.310464</v>
      </c>
      <c r="K53" s="46">
        <f t="shared" si="1"/>
        <v>0</v>
      </c>
      <c r="L53" s="53"/>
      <c r="M53" s="48">
        <f t="shared" si="2"/>
        <v>0</v>
      </c>
      <c r="N53" s="49">
        <f t="shared" si="3"/>
        <v>0</v>
      </c>
      <c r="O53" s="54"/>
      <c r="P53" s="51"/>
      <c r="R53" s="52"/>
    </row>
    <row r="54" spans="1:18" s="58" customFormat="1" ht="26.25" customHeight="1" thickBot="1">
      <c r="A54" s="116">
        <v>23102501550</v>
      </c>
      <c r="B54" s="117" t="s">
        <v>46</v>
      </c>
      <c r="C54" s="118" t="s">
        <v>1</v>
      </c>
      <c r="D54" s="119">
        <v>100</v>
      </c>
      <c r="E54" s="120" t="s">
        <v>24</v>
      </c>
      <c r="F54" s="121"/>
      <c r="G54" s="122" t="s">
        <v>26</v>
      </c>
      <c r="H54" s="175">
        <v>156.8</v>
      </c>
      <c r="I54" s="176"/>
      <c r="J54" s="45">
        <f t="shared" si="0"/>
        <v>0.310464</v>
      </c>
      <c r="K54" s="46">
        <f t="shared" si="1"/>
        <v>0</v>
      </c>
      <c r="L54" s="53"/>
      <c r="M54" s="48">
        <f t="shared" si="2"/>
        <v>0</v>
      </c>
      <c r="N54" s="49">
        <f t="shared" si="3"/>
        <v>0</v>
      </c>
      <c r="O54" s="44"/>
      <c r="P54" s="51"/>
      <c r="R54" s="52"/>
    </row>
    <row r="55" spans="1:18" s="58" customFormat="1" ht="26.25" customHeight="1" thickBot="1">
      <c r="A55" s="116">
        <v>23102901550</v>
      </c>
      <c r="B55" s="117" t="s">
        <v>47</v>
      </c>
      <c r="C55" s="118" t="s">
        <v>14</v>
      </c>
      <c r="D55" s="119">
        <v>100</v>
      </c>
      <c r="E55" s="120" t="s">
        <v>24</v>
      </c>
      <c r="F55" s="121"/>
      <c r="G55" s="122" t="s">
        <v>26</v>
      </c>
      <c r="H55" s="175">
        <v>150.56</v>
      </c>
      <c r="I55" s="176"/>
      <c r="J55" s="45">
        <f t="shared" si="0"/>
        <v>0.2981088</v>
      </c>
      <c r="K55" s="46">
        <f t="shared" si="1"/>
        <v>0</v>
      </c>
      <c r="L55" s="53"/>
      <c r="M55" s="48">
        <f t="shared" si="2"/>
        <v>0</v>
      </c>
      <c r="N55" s="49">
        <f t="shared" si="3"/>
        <v>0</v>
      </c>
      <c r="O55" s="44"/>
      <c r="P55" s="51"/>
      <c r="R55" s="52"/>
    </row>
    <row r="56" spans="1:18" s="58" customFormat="1" ht="26.25" customHeight="1" thickBot="1">
      <c r="A56" s="116">
        <v>23102902550</v>
      </c>
      <c r="B56" s="117" t="s">
        <v>48</v>
      </c>
      <c r="C56" s="118" t="s">
        <v>14</v>
      </c>
      <c r="D56" s="119">
        <v>100</v>
      </c>
      <c r="E56" s="120" t="s">
        <v>24</v>
      </c>
      <c r="F56" s="121"/>
      <c r="G56" s="122" t="s">
        <v>26</v>
      </c>
      <c r="H56" s="175">
        <v>150.56</v>
      </c>
      <c r="I56" s="176"/>
      <c r="J56" s="45">
        <f t="shared" si="0"/>
        <v>0.2981088</v>
      </c>
      <c r="K56" s="46">
        <f t="shared" si="1"/>
        <v>0</v>
      </c>
      <c r="L56" s="53"/>
      <c r="M56" s="48">
        <f t="shared" si="2"/>
        <v>0</v>
      </c>
      <c r="N56" s="49">
        <f t="shared" si="3"/>
        <v>0</v>
      </c>
      <c r="O56" s="61"/>
      <c r="P56" s="51"/>
      <c r="R56" s="52"/>
    </row>
    <row r="57" spans="1:18" s="58" customFormat="1" ht="26.25" customHeight="1" thickBot="1">
      <c r="A57" s="116">
        <v>23101500630</v>
      </c>
      <c r="B57" s="117" t="s">
        <v>49</v>
      </c>
      <c r="C57" s="118" t="s">
        <v>9</v>
      </c>
      <c r="D57" s="119">
        <v>50</v>
      </c>
      <c r="E57" s="120" t="s">
        <v>24</v>
      </c>
      <c r="F57" s="136"/>
      <c r="G57" s="122" t="s">
        <v>26</v>
      </c>
      <c r="H57" s="175">
        <v>133.92000000000002</v>
      </c>
      <c r="I57" s="176"/>
      <c r="J57" s="45">
        <f t="shared" si="0"/>
        <v>0.2651616000000001</v>
      </c>
      <c r="K57" s="46">
        <f t="shared" si="1"/>
        <v>0</v>
      </c>
      <c r="L57" s="53"/>
      <c r="M57" s="48">
        <f t="shared" si="2"/>
        <v>0</v>
      </c>
      <c r="N57" s="49">
        <f t="shared" si="3"/>
        <v>0</v>
      </c>
      <c r="O57" s="61"/>
      <c r="P57" s="51"/>
      <c r="R57" s="52"/>
    </row>
    <row r="58" spans="1:18" s="21" customFormat="1" ht="26.25" customHeight="1" thickBot="1">
      <c r="A58" s="116">
        <v>23100700550</v>
      </c>
      <c r="B58" s="117" t="s">
        <v>50</v>
      </c>
      <c r="C58" s="118" t="s">
        <v>4</v>
      </c>
      <c r="D58" s="119">
        <v>100</v>
      </c>
      <c r="E58" s="120" t="s">
        <v>24</v>
      </c>
      <c r="F58" s="121"/>
      <c r="G58" s="122" t="s">
        <v>26</v>
      </c>
      <c r="H58" s="175">
        <v>133.92000000000002</v>
      </c>
      <c r="I58" s="176"/>
      <c r="J58" s="45">
        <f t="shared" si="0"/>
        <v>0.2651616000000001</v>
      </c>
      <c r="K58" s="46">
        <f t="shared" si="1"/>
        <v>0</v>
      </c>
      <c r="L58" s="53"/>
      <c r="M58" s="48">
        <f t="shared" si="2"/>
        <v>0</v>
      </c>
      <c r="N58" s="49">
        <f t="shared" si="3"/>
        <v>0</v>
      </c>
      <c r="O58" s="61"/>
      <c r="P58" s="51"/>
      <c r="R58" s="52"/>
    </row>
    <row r="59" spans="1:18" s="21" customFormat="1" ht="26.25" customHeight="1" thickBot="1">
      <c r="A59" s="123">
        <v>23109008710</v>
      </c>
      <c r="B59" s="124" t="s">
        <v>164</v>
      </c>
      <c r="C59" s="125" t="s">
        <v>4</v>
      </c>
      <c r="D59" s="126">
        <v>100</v>
      </c>
      <c r="E59" s="125" t="s">
        <v>25</v>
      </c>
      <c r="F59" s="149"/>
      <c r="G59" s="125" t="s">
        <v>26</v>
      </c>
      <c r="H59" s="175">
        <v>150.56</v>
      </c>
      <c r="I59" s="176"/>
      <c r="J59" s="45">
        <f t="shared" si="0"/>
        <v>0.2981088</v>
      </c>
      <c r="K59" s="46">
        <f t="shared" si="1"/>
        <v>0</v>
      </c>
      <c r="L59" s="53"/>
      <c r="M59" s="48">
        <f t="shared" si="2"/>
        <v>0</v>
      </c>
      <c r="N59" s="49">
        <f t="shared" si="3"/>
        <v>0</v>
      </c>
      <c r="O59" s="44"/>
      <c r="P59" s="51"/>
      <c r="R59" s="52"/>
    </row>
    <row r="60" spans="1:18" s="58" customFormat="1" ht="26.25" customHeight="1" thickBot="1">
      <c r="A60" s="123">
        <v>23100610550</v>
      </c>
      <c r="B60" s="124" t="s">
        <v>271</v>
      </c>
      <c r="C60" s="125" t="s">
        <v>211</v>
      </c>
      <c r="D60" s="126">
        <v>100</v>
      </c>
      <c r="E60" s="125" t="s">
        <v>24</v>
      </c>
      <c r="F60" s="149" t="s">
        <v>21</v>
      </c>
      <c r="G60" s="125" t="s">
        <v>26</v>
      </c>
      <c r="H60" s="175">
        <v>156.8</v>
      </c>
      <c r="I60" s="176">
        <v>68</v>
      </c>
      <c r="J60" s="45">
        <f t="shared" si="0"/>
        <v>0.310464</v>
      </c>
      <c r="K60" s="46">
        <f t="shared" si="1"/>
        <v>0.08976</v>
      </c>
      <c r="L60" s="53"/>
      <c r="M60" s="48">
        <f t="shared" si="2"/>
        <v>0</v>
      </c>
      <c r="N60" s="49">
        <f t="shared" si="3"/>
        <v>0</v>
      </c>
      <c r="O60" s="44"/>
      <c r="P60" s="51"/>
      <c r="R60" s="52"/>
    </row>
    <row r="61" spans="1:18" s="21" customFormat="1" ht="26.25" customHeight="1" thickBot="1">
      <c r="A61" s="123">
        <v>23100607550</v>
      </c>
      <c r="B61" s="124" t="s">
        <v>272</v>
      </c>
      <c r="C61" s="125" t="s">
        <v>212</v>
      </c>
      <c r="D61" s="126">
        <v>100</v>
      </c>
      <c r="E61" s="125" t="s">
        <v>24</v>
      </c>
      <c r="F61" s="149" t="s">
        <v>21</v>
      </c>
      <c r="G61" s="125" t="s">
        <v>26</v>
      </c>
      <c r="H61" s="175">
        <v>156.8</v>
      </c>
      <c r="I61" s="176">
        <v>68</v>
      </c>
      <c r="J61" s="45">
        <f t="shared" si="0"/>
        <v>0.310464</v>
      </c>
      <c r="K61" s="46">
        <f t="shared" si="1"/>
        <v>0.08976</v>
      </c>
      <c r="L61" s="53"/>
      <c r="M61" s="48">
        <f t="shared" si="2"/>
        <v>0</v>
      </c>
      <c r="N61" s="49">
        <f t="shared" si="3"/>
        <v>0</v>
      </c>
      <c r="O61" s="61"/>
      <c r="P61" s="51"/>
      <c r="R61" s="52"/>
    </row>
    <row r="62" spans="1:18" s="21" customFormat="1" ht="26.25" customHeight="1" thickBot="1">
      <c r="A62" s="123">
        <v>23102323550</v>
      </c>
      <c r="B62" s="124" t="s">
        <v>273</v>
      </c>
      <c r="C62" s="125" t="s">
        <v>213</v>
      </c>
      <c r="D62" s="126">
        <v>100</v>
      </c>
      <c r="E62" s="125" t="s">
        <v>24</v>
      </c>
      <c r="F62" s="149" t="s">
        <v>21</v>
      </c>
      <c r="G62" s="125" t="s">
        <v>26</v>
      </c>
      <c r="H62" s="175">
        <v>156.8</v>
      </c>
      <c r="I62" s="176">
        <v>68</v>
      </c>
      <c r="J62" s="45">
        <f t="shared" si="0"/>
        <v>0.310464</v>
      </c>
      <c r="K62" s="46">
        <f t="shared" si="1"/>
        <v>0.08976</v>
      </c>
      <c r="L62" s="53"/>
      <c r="M62" s="48">
        <f t="shared" si="2"/>
        <v>0</v>
      </c>
      <c r="N62" s="49">
        <f t="shared" si="3"/>
        <v>0</v>
      </c>
      <c r="O62" s="44"/>
      <c r="P62" s="51"/>
      <c r="R62" s="52"/>
    </row>
    <row r="63" spans="1:18" s="21" customFormat="1" ht="26.25" customHeight="1" thickBot="1">
      <c r="A63" s="123">
        <v>23100609550</v>
      </c>
      <c r="B63" s="124" t="s">
        <v>274</v>
      </c>
      <c r="C63" s="125" t="s">
        <v>11</v>
      </c>
      <c r="D63" s="126">
        <v>100</v>
      </c>
      <c r="E63" s="125" t="s">
        <v>24</v>
      </c>
      <c r="F63" s="149" t="s">
        <v>21</v>
      </c>
      <c r="G63" s="125" t="s">
        <v>26</v>
      </c>
      <c r="H63" s="175">
        <v>156.8</v>
      </c>
      <c r="I63" s="176">
        <v>68</v>
      </c>
      <c r="J63" s="45">
        <f t="shared" si="0"/>
        <v>0.310464</v>
      </c>
      <c r="K63" s="46">
        <f t="shared" si="1"/>
        <v>0.08976</v>
      </c>
      <c r="L63" s="53"/>
      <c r="M63" s="48">
        <f t="shared" si="2"/>
        <v>0</v>
      </c>
      <c r="N63" s="49">
        <f t="shared" si="3"/>
        <v>0</v>
      </c>
      <c r="O63" s="44"/>
      <c r="P63" s="51"/>
      <c r="R63" s="52"/>
    </row>
    <row r="64" spans="1:18" s="21" customFormat="1" ht="26.25" customHeight="1" thickBot="1">
      <c r="A64" s="123">
        <v>23100606550</v>
      </c>
      <c r="B64" s="124" t="s">
        <v>275</v>
      </c>
      <c r="C64" s="125" t="s">
        <v>1</v>
      </c>
      <c r="D64" s="126">
        <v>100</v>
      </c>
      <c r="E64" s="125" t="s">
        <v>24</v>
      </c>
      <c r="F64" s="149" t="s">
        <v>21</v>
      </c>
      <c r="G64" s="125" t="s">
        <v>26</v>
      </c>
      <c r="H64" s="175">
        <v>156.8</v>
      </c>
      <c r="I64" s="176">
        <v>68</v>
      </c>
      <c r="J64" s="45">
        <f t="shared" si="0"/>
        <v>0.310464</v>
      </c>
      <c r="K64" s="46">
        <f t="shared" si="1"/>
        <v>0.08976</v>
      </c>
      <c r="L64" s="53"/>
      <c r="M64" s="48">
        <f t="shared" si="2"/>
        <v>0</v>
      </c>
      <c r="N64" s="49">
        <f t="shared" si="3"/>
        <v>0</v>
      </c>
      <c r="O64" s="44"/>
      <c r="P64" s="51"/>
      <c r="R64" s="52"/>
    </row>
    <row r="65" spans="1:18" s="21" customFormat="1" ht="26.25" customHeight="1" thickBot="1">
      <c r="A65" s="116">
        <v>23101401550</v>
      </c>
      <c r="B65" s="117" t="s">
        <v>51</v>
      </c>
      <c r="C65" s="118" t="s">
        <v>22</v>
      </c>
      <c r="D65" s="119">
        <v>100</v>
      </c>
      <c r="E65" s="120" t="s">
        <v>24</v>
      </c>
      <c r="F65" s="121"/>
      <c r="G65" s="122" t="s">
        <v>26</v>
      </c>
      <c r="H65" s="175">
        <v>133.92000000000002</v>
      </c>
      <c r="I65" s="176"/>
      <c r="J65" s="45">
        <f t="shared" si="0"/>
        <v>0.2651616000000001</v>
      </c>
      <c r="K65" s="46">
        <f t="shared" si="1"/>
        <v>0</v>
      </c>
      <c r="L65" s="53"/>
      <c r="M65" s="48">
        <f t="shared" si="2"/>
        <v>0</v>
      </c>
      <c r="N65" s="49">
        <f t="shared" si="3"/>
        <v>0</v>
      </c>
      <c r="O65" s="44"/>
      <c r="P65" s="51"/>
      <c r="R65" s="52"/>
    </row>
    <row r="66" spans="1:18" s="21" customFormat="1" ht="26.25" customHeight="1" thickBot="1">
      <c r="A66" s="116">
        <v>23101601550</v>
      </c>
      <c r="B66" s="117" t="s">
        <v>52</v>
      </c>
      <c r="C66" s="118" t="s">
        <v>22</v>
      </c>
      <c r="D66" s="119">
        <v>100</v>
      </c>
      <c r="E66" s="120" t="s">
        <v>24</v>
      </c>
      <c r="F66" s="121"/>
      <c r="G66" s="122" t="s">
        <v>26</v>
      </c>
      <c r="H66" s="175">
        <v>133.92000000000002</v>
      </c>
      <c r="I66" s="176"/>
      <c r="J66" s="45">
        <f t="shared" si="0"/>
        <v>0.2651616000000001</v>
      </c>
      <c r="K66" s="46">
        <f t="shared" si="1"/>
        <v>0</v>
      </c>
      <c r="L66" s="53"/>
      <c r="M66" s="48">
        <f t="shared" si="2"/>
        <v>0</v>
      </c>
      <c r="N66" s="49">
        <f t="shared" si="3"/>
        <v>0</v>
      </c>
      <c r="O66" s="50"/>
      <c r="P66" s="51"/>
      <c r="R66" s="52"/>
    </row>
    <row r="67" spans="1:18" s="21" customFormat="1" ht="26.25" customHeight="1" thickBot="1">
      <c r="A67" s="116">
        <v>23102717550</v>
      </c>
      <c r="B67" s="117" t="s">
        <v>165</v>
      </c>
      <c r="C67" s="118" t="s">
        <v>22</v>
      </c>
      <c r="D67" s="119">
        <v>100</v>
      </c>
      <c r="E67" s="120" t="s">
        <v>24</v>
      </c>
      <c r="F67" s="121"/>
      <c r="G67" s="122" t="s">
        <v>26</v>
      </c>
      <c r="H67" s="175">
        <v>169.28</v>
      </c>
      <c r="I67" s="176"/>
      <c r="J67" s="45">
        <f t="shared" si="0"/>
        <v>0.3351744</v>
      </c>
      <c r="K67" s="46">
        <f t="shared" si="1"/>
        <v>0</v>
      </c>
      <c r="L67" s="53"/>
      <c r="M67" s="48">
        <f t="shared" si="2"/>
        <v>0</v>
      </c>
      <c r="N67" s="49">
        <f t="shared" si="3"/>
        <v>0</v>
      </c>
      <c r="O67" s="50"/>
      <c r="P67" s="51"/>
      <c r="R67" s="52"/>
    </row>
    <row r="68" spans="1:18" s="21" customFormat="1" ht="26.25" customHeight="1" thickBot="1">
      <c r="A68" s="133">
        <v>23100170550</v>
      </c>
      <c r="B68" s="124" t="s">
        <v>209</v>
      </c>
      <c r="C68" s="125" t="s">
        <v>9</v>
      </c>
      <c r="D68" s="126">
        <v>100</v>
      </c>
      <c r="E68" s="125" t="s">
        <v>24</v>
      </c>
      <c r="F68" s="127"/>
      <c r="G68" s="125" t="s">
        <v>26</v>
      </c>
      <c r="H68" s="175">
        <v>156.8</v>
      </c>
      <c r="I68" s="176"/>
      <c r="J68" s="45">
        <f t="shared" si="0"/>
        <v>0.310464</v>
      </c>
      <c r="K68" s="46">
        <f t="shared" si="1"/>
        <v>0</v>
      </c>
      <c r="L68" s="53"/>
      <c r="M68" s="48">
        <f t="shared" si="2"/>
        <v>0</v>
      </c>
      <c r="N68" s="49">
        <f t="shared" si="3"/>
        <v>0</v>
      </c>
      <c r="O68" s="61"/>
      <c r="P68" s="51"/>
      <c r="R68" s="52"/>
    </row>
    <row r="69" spans="1:18" s="63" customFormat="1" ht="26.25" customHeight="1" thickBot="1">
      <c r="A69" s="133">
        <v>23100137550</v>
      </c>
      <c r="B69" s="124" t="s">
        <v>276</v>
      </c>
      <c r="C69" s="125" t="s">
        <v>9</v>
      </c>
      <c r="D69" s="126">
        <v>100</v>
      </c>
      <c r="E69" s="125" t="s">
        <v>24</v>
      </c>
      <c r="F69" s="127"/>
      <c r="G69" s="125" t="s">
        <v>26</v>
      </c>
      <c r="H69" s="175">
        <v>156.8</v>
      </c>
      <c r="I69" s="176">
        <v>143</v>
      </c>
      <c r="J69" s="45">
        <f t="shared" si="0"/>
        <v>0.310464</v>
      </c>
      <c r="K69" s="46">
        <f t="shared" si="1"/>
        <v>0.18876</v>
      </c>
      <c r="L69" s="53"/>
      <c r="M69" s="48">
        <f t="shared" si="2"/>
        <v>0</v>
      </c>
      <c r="N69" s="49">
        <f t="shared" si="3"/>
        <v>0</v>
      </c>
      <c r="O69" s="44"/>
      <c r="P69" s="51"/>
      <c r="R69" s="52"/>
    </row>
    <row r="70" spans="1:18" s="63" customFormat="1" ht="26.25" customHeight="1" thickBot="1">
      <c r="A70" s="116">
        <v>23140100550</v>
      </c>
      <c r="B70" s="117" t="s">
        <v>53</v>
      </c>
      <c r="C70" s="118" t="s">
        <v>22</v>
      </c>
      <c r="D70" s="119">
        <v>100</v>
      </c>
      <c r="E70" s="120" t="s">
        <v>24</v>
      </c>
      <c r="F70" s="121"/>
      <c r="G70" s="122" t="s">
        <v>26</v>
      </c>
      <c r="H70" s="175">
        <v>156.8</v>
      </c>
      <c r="I70" s="176"/>
      <c r="J70" s="45">
        <f t="shared" si="0"/>
        <v>0.310464</v>
      </c>
      <c r="K70" s="46">
        <f t="shared" si="1"/>
        <v>0</v>
      </c>
      <c r="L70" s="53"/>
      <c r="M70" s="48">
        <f t="shared" si="2"/>
        <v>0</v>
      </c>
      <c r="N70" s="49">
        <f t="shared" si="3"/>
        <v>0</v>
      </c>
      <c r="O70" s="44"/>
      <c r="P70" s="51"/>
      <c r="R70" s="52"/>
    </row>
    <row r="71" spans="1:18" s="63" customFormat="1" ht="26.25" customHeight="1" thickBot="1">
      <c r="A71" s="116">
        <v>23149001710</v>
      </c>
      <c r="B71" s="117" t="s">
        <v>54</v>
      </c>
      <c r="C71" s="118" t="s">
        <v>22</v>
      </c>
      <c r="D71" s="119">
        <v>100</v>
      </c>
      <c r="E71" s="120" t="s">
        <v>25</v>
      </c>
      <c r="F71" s="121"/>
      <c r="G71" s="122" t="s">
        <v>26</v>
      </c>
      <c r="H71" s="175">
        <v>169.28</v>
      </c>
      <c r="I71" s="176"/>
      <c r="J71" s="45">
        <f t="shared" si="0"/>
        <v>0.3351744</v>
      </c>
      <c r="K71" s="46">
        <f t="shared" si="1"/>
        <v>0</v>
      </c>
      <c r="L71" s="53"/>
      <c r="M71" s="48">
        <f t="shared" si="2"/>
        <v>0</v>
      </c>
      <c r="N71" s="49">
        <f t="shared" si="3"/>
        <v>0</v>
      </c>
      <c r="O71" s="44"/>
      <c r="P71" s="51"/>
      <c r="R71" s="52"/>
    </row>
    <row r="72" spans="1:18" s="21" customFormat="1" ht="26.25" customHeight="1" thickBot="1">
      <c r="A72" s="116">
        <v>23140200550</v>
      </c>
      <c r="B72" s="124" t="s">
        <v>277</v>
      </c>
      <c r="C72" s="118" t="s">
        <v>1</v>
      </c>
      <c r="D72" s="119">
        <v>100</v>
      </c>
      <c r="E72" s="120" t="s">
        <v>24</v>
      </c>
      <c r="F72" s="121"/>
      <c r="G72" s="122" t="s">
        <v>26</v>
      </c>
      <c r="H72" s="175">
        <v>169.28</v>
      </c>
      <c r="I72" s="176"/>
      <c r="J72" s="45">
        <f t="shared" si="0"/>
        <v>0.3351744</v>
      </c>
      <c r="K72" s="46">
        <f t="shared" si="1"/>
        <v>0</v>
      </c>
      <c r="L72" s="53"/>
      <c r="M72" s="48">
        <f t="shared" si="2"/>
        <v>0</v>
      </c>
      <c r="N72" s="49">
        <f t="shared" si="3"/>
        <v>0</v>
      </c>
      <c r="O72" s="59"/>
      <c r="P72" s="51"/>
      <c r="R72" s="52"/>
    </row>
    <row r="73" spans="1:18" s="21" customFormat="1" ht="26.25" customHeight="1" thickBot="1">
      <c r="A73" s="123">
        <v>23140200710</v>
      </c>
      <c r="B73" s="124" t="s">
        <v>278</v>
      </c>
      <c r="C73" s="125" t="s">
        <v>1</v>
      </c>
      <c r="D73" s="126">
        <v>100</v>
      </c>
      <c r="E73" s="125" t="s">
        <v>25</v>
      </c>
      <c r="F73" s="127"/>
      <c r="G73" s="125" t="s">
        <v>26</v>
      </c>
      <c r="H73" s="175">
        <v>194.24</v>
      </c>
      <c r="I73" s="176"/>
      <c r="J73" s="45">
        <f t="shared" si="0"/>
        <v>0.3845952</v>
      </c>
      <c r="K73" s="46">
        <f t="shared" si="1"/>
        <v>0</v>
      </c>
      <c r="L73" s="53"/>
      <c r="M73" s="48">
        <f t="shared" si="2"/>
        <v>0</v>
      </c>
      <c r="N73" s="49">
        <f t="shared" si="3"/>
        <v>0</v>
      </c>
      <c r="O73" s="44"/>
      <c r="P73" s="51"/>
      <c r="R73" s="52"/>
    </row>
    <row r="74" spans="1:18" s="21" customFormat="1" ht="26.25" customHeight="1" thickBot="1">
      <c r="A74" s="116">
        <v>23150100550</v>
      </c>
      <c r="B74" s="117" t="s">
        <v>55</v>
      </c>
      <c r="C74" s="118" t="s">
        <v>9</v>
      </c>
      <c r="D74" s="119">
        <v>100</v>
      </c>
      <c r="E74" s="120" t="s">
        <v>23</v>
      </c>
      <c r="F74" s="121"/>
      <c r="G74" s="122" t="s">
        <v>26</v>
      </c>
      <c r="H74" s="175">
        <v>150.56</v>
      </c>
      <c r="I74" s="176"/>
      <c r="J74" s="45">
        <f t="shared" si="0"/>
        <v>0.2981088</v>
      </c>
      <c r="K74" s="46">
        <f t="shared" si="1"/>
        <v>0</v>
      </c>
      <c r="L74" s="53"/>
      <c r="M74" s="48">
        <f t="shared" si="2"/>
        <v>0</v>
      </c>
      <c r="N74" s="49">
        <f t="shared" si="3"/>
        <v>0</v>
      </c>
      <c r="O74" s="44"/>
      <c r="P74" s="51"/>
      <c r="R74" s="52"/>
    </row>
    <row r="75" spans="1:18" s="21" customFormat="1" ht="26.25" customHeight="1" thickBot="1">
      <c r="A75" s="116">
        <v>22590000550</v>
      </c>
      <c r="B75" s="117" t="s">
        <v>279</v>
      </c>
      <c r="C75" s="118" t="s">
        <v>22</v>
      </c>
      <c r="D75" s="119">
        <v>100</v>
      </c>
      <c r="E75" s="120" t="s">
        <v>24</v>
      </c>
      <c r="F75" s="121"/>
      <c r="G75" s="122" t="s">
        <v>26</v>
      </c>
      <c r="H75" s="175">
        <v>133.92000000000002</v>
      </c>
      <c r="I75" s="176"/>
      <c r="J75" s="45">
        <f t="shared" si="0"/>
        <v>0.2651616000000001</v>
      </c>
      <c r="K75" s="46">
        <f t="shared" si="1"/>
        <v>0</v>
      </c>
      <c r="L75" s="53"/>
      <c r="M75" s="48">
        <f t="shared" si="2"/>
        <v>0</v>
      </c>
      <c r="N75" s="49">
        <f t="shared" si="3"/>
        <v>0</v>
      </c>
      <c r="O75" s="44"/>
      <c r="P75" s="51"/>
      <c r="R75" s="52"/>
    </row>
    <row r="76" spans="1:18" s="21" customFormat="1" ht="26.25" customHeight="1" thickBot="1">
      <c r="A76" s="123">
        <v>22590000710</v>
      </c>
      <c r="B76" s="124" t="s">
        <v>280</v>
      </c>
      <c r="C76" s="125"/>
      <c r="D76" s="126">
        <v>100</v>
      </c>
      <c r="E76" s="125" t="s">
        <v>25</v>
      </c>
      <c r="F76" s="127"/>
      <c r="G76" s="125" t="s">
        <v>26</v>
      </c>
      <c r="H76" s="175">
        <v>150.56</v>
      </c>
      <c r="I76" s="176"/>
      <c r="J76" s="45">
        <f aca="true" t="shared" si="6" ref="J76:J139">((H76*1.32)/1000)*1.5</f>
        <v>0.2981088</v>
      </c>
      <c r="K76" s="46">
        <f aca="true" t="shared" si="7" ref="K76:K139">(I76*1.32)/1000</f>
        <v>0</v>
      </c>
      <c r="L76" s="53"/>
      <c r="M76" s="48">
        <f t="shared" si="2"/>
        <v>0</v>
      </c>
      <c r="N76" s="49">
        <f t="shared" si="3"/>
        <v>0</v>
      </c>
      <c r="O76" s="61"/>
      <c r="P76" s="51"/>
      <c r="R76" s="52"/>
    </row>
    <row r="77" spans="1:18" s="58" customFormat="1" ht="26.25" customHeight="1" thickBot="1">
      <c r="A77" s="150">
        <v>23671004550</v>
      </c>
      <c r="B77" s="124" t="s">
        <v>281</v>
      </c>
      <c r="C77" s="118" t="s">
        <v>22</v>
      </c>
      <c r="D77" s="119">
        <v>100</v>
      </c>
      <c r="E77" s="120" t="s">
        <v>24</v>
      </c>
      <c r="F77" s="121"/>
      <c r="G77" s="122" t="s">
        <v>26</v>
      </c>
      <c r="H77" s="175">
        <v>133.92000000000002</v>
      </c>
      <c r="I77" s="176"/>
      <c r="J77" s="45">
        <f t="shared" si="6"/>
        <v>0.2651616000000001</v>
      </c>
      <c r="K77" s="46">
        <f t="shared" si="7"/>
        <v>0</v>
      </c>
      <c r="L77" s="53"/>
      <c r="M77" s="48">
        <f t="shared" si="2"/>
        <v>0</v>
      </c>
      <c r="N77" s="49">
        <f t="shared" si="3"/>
        <v>0</v>
      </c>
      <c r="O77" s="61"/>
      <c r="P77" s="51"/>
      <c r="R77" s="52"/>
    </row>
    <row r="78" spans="1:18" s="21" customFormat="1" ht="26.25" customHeight="1" thickBot="1">
      <c r="A78" s="150">
        <v>23670101550</v>
      </c>
      <c r="B78" s="117" t="s">
        <v>27</v>
      </c>
      <c r="C78" s="118" t="s">
        <v>22</v>
      </c>
      <c r="D78" s="119">
        <v>100</v>
      </c>
      <c r="E78" s="120" t="s">
        <v>24</v>
      </c>
      <c r="F78" s="121"/>
      <c r="G78" s="122" t="s">
        <v>26</v>
      </c>
      <c r="H78" s="175">
        <v>133.92000000000002</v>
      </c>
      <c r="I78" s="176"/>
      <c r="J78" s="45">
        <f t="shared" si="6"/>
        <v>0.2651616000000001</v>
      </c>
      <c r="K78" s="46">
        <f t="shared" si="7"/>
        <v>0</v>
      </c>
      <c r="L78" s="53"/>
      <c r="M78" s="48">
        <f t="shared" si="2"/>
        <v>0</v>
      </c>
      <c r="N78" s="49">
        <f t="shared" si="3"/>
        <v>0</v>
      </c>
      <c r="O78" s="61"/>
      <c r="P78" s="51"/>
      <c r="R78" s="52"/>
    </row>
    <row r="79" spans="1:18" s="58" customFormat="1" ht="26.25" customHeight="1" thickBot="1">
      <c r="A79" s="151">
        <v>23671105550</v>
      </c>
      <c r="B79" s="124" t="s">
        <v>121</v>
      </c>
      <c r="C79" s="125"/>
      <c r="D79" s="126">
        <v>100</v>
      </c>
      <c r="E79" s="125" t="s">
        <v>24</v>
      </c>
      <c r="F79" s="146"/>
      <c r="G79" s="125" t="s">
        <v>26</v>
      </c>
      <c r="H79" s="175">
        <v>133.92000000000002</v>
      </c>
      <c r="I79" s="176"/>
      <c r="J79" s="45">
        <f t="shared" si="6"/>
        <v>0.2651616000000001</v>
      </c>
      <c r="K79" s="46">
        <f t="shared" si="7"/>
        <v>0</v>
      </c>
      <c r="L79" s="53"/>
      <c r="M79" s="48">
        <f t="shared" si="2"/>
        <v>0</v>
      </c>
      <c r="N79" s="49">
        <f t="shared" si="3"/>
        <v>0</v>
      </c>
      <c r="O79" s="61"/>
      <c r="P79" s="51"/>
      <c r="R79" s="52"/>
    </row>
    <row r="80" spans="1:18" s="21" customFormat="1" ht="26.25" customHeight="1" thickBot="1">
      <c r="A80" s="152">
        <v>23671001550</v>
      </c>
      <c r="B80" s="124" t="s">
        <v>190</v>
      </c>
      <c r="C80" s="128"/>
      <c r="D80" s="126">
        <v>100</v>
      </c>
      <c r="E80" s="125" t="s">
        <v>24</v>
      </c>
      <c r="F80" s="130" t="s">
        <v>21</v>
      </c>
      <c r="G80" s="125" t="s">
        <v>26</v>
      </c>
      <c r="H80" s="175">
        <v>123.52000000000001</v>
      </c>
      <c r="I80" s="176"/>
      <c r="J80" s="45">
        <f t="shared" si="6"/>
        <v>0.24456960000000005</v>
      </c>
      <c r="K80" s="46">
        <f t="shared" si="7"/>
        <v>0</v>
      </c>
      <c r="L80" s="53"/>
      <c r="M80" s="48">
        <f t="shared" si="2"/>
        <v>0</v>
      </c>
      <c r="N80" s="49">
        <f t="shared" si="3"/>
        <v>0</v>
      </c>
      <c r="O80" s="44"/>
      <c r="P80" s="51"/>
      <c r="R80" s="52"/>
    </row>
    <row r="81" spans="1:18" s="21" customFormat="1" ht="26.25" customHeight="1" thickBot="1">
      <c r="A81" s="152">
        <v>23671001710</v>
      </c>
      <c r="B81" s="124" t="s">
        <v>191</v>
      </c>
      <c r="C81" s="128"/>
      <c r="D81" s="126">
        <v>100</v>
      </c>
      <c r="E81" s="125" t="s">
        <v>25</v>
      </c>
      <c r="F81" s="130" t="s">
        <v>21</v>
      </c>
      <c r="G81" s="125" t="s">
        <v>26</v>
      </c>
      <c r="H81" s="175">
        <v>141.20000000000002</v>
      </c>
      <c r="I81" s="176"/>
      <c r="J81" s="45">
        <f t="shared" si="6"/>
        <v>0.27957600000000005</v>
      </c>
      <c r="K81" s="46">
        <f t="shared" si="7"/>
        <v>0</v>
      </c>
      <c r="L81" s="53"/>
      <c r="M81" s="48">
        <f t="shared" si="2"/>
        <v>0</v>
      </c>
      <c r="N81" s="49">
        <f t="shared" si="3"/>
        <v>0</v>
      </c>
      <c r="O81" s="54"/>
      <c r="P81" s="51"/>
      <c r="R81" s="52"/>
    </row>
    <row r="82" spans="1:18" s="21" customFormat="1" ht="26.25" customHeight="1" thickBot="1">
      <c r="A82" s="116">
        <v>23670500550</v>
      </c>
      <c r="B82" s="117" t="s">
        <v>56</v>
      </c>
      <c r="C82" s="118" t="s">
        <v>22</v>
      </c>
      <c r="D82" s="119">
        <v>100</v>
      </c>
      <c r="E82" s="120" t="s">
        <v>24</v>
      </c>
      <c r="F82" s="121"/>
      <c r="G82" s="122" t="s">
        <v>26</v>
      </c>
      <c r="H82" s="175">
        <v>133.92000000000002</v>
      </c>
      <c r="I82" s="176"/>
      <c r="J82" s="45">
        <f t="shared" si="6"/>
        <v>0.2651616000000001</v>
      </c>
      <c r="K82" s="46">
        <f t="shared" si="7"/>
        <v>0</v>
      </c>
      <c r="L82" s="53"/>
      <c r="M82" s="48">
        <f t="shared" si="2"/>
        <v>0</v>
      </c>
      <c r="N82" s="49">
        <f t="shared" si="3"/>
        <v>0</v>
      </c>
      <c r="O82" s="44"/>
      <c r="P82" s="51"/>
      <c r="R82" s="52"/>
    </row>
    <row r="83" spans="1:18" s="21" customFormat="1" ht="26.25" customHeight="1" thickBot="1">
      <c r="A83" s="123">
        <v>23670310550</v>
      </c>
      <c r="B83" s="124" t="s">
        <v>166</v>
      </c>
      <c r="C83" s="125"/>
      <c r="D83" s="126">
        <v>100</v>
      </c>
      <c r="E83" s="125" t="s">
        <v>24</v>
      </c>
      <c r="F83" s="127"/>
      <c r="G83" s="125" t="s">
        <v>26</v>
      </c>
      <c r="H83" s="175">
        <v>133.92000000000002</v>
      </c>
      <c r="I83" s="176"/>
      <c r="J83" s="45">
        <f t="shared" si="6"/>
        <v>0.2651616000000001</v>
      </c>
      <c r="K83" s="46">
        <f t="shared" si="7"/>
        <v>0</v>
      </c>
      <c r="L83" s="53"/>
      <c r="M83" s="48">
        <f t="shared" si="2"/>
        <v>0</v>
      </c>
      <c r="N83" s="49">
        <f t="shared" si="3"/>
        <v>0</v>
      </c>
      <c r="O83" s="44"/>
      <c r="P83" s="51"/>
      <c r="R83" s="52"/>
    </row>
    <row r="84" spans="1:18" s="21" customFormat="1" ht="26.25" customHeight="1" thickBot="1">
      <c r="A84" s="123">
        <v>23670310710</v>
      </c>
      <c r="B84" s="124" t="s">
        <v>167</v>
      </c>
      <c r="C84" s="125"/>
      <c r="D84" s="126">
        <v>100</v>
      </c>
      <c r="E84" s="125" t="s">
        <v>25</v>
      </c>
      <c r="F84" s="127"/>
      <c r="G84" s="125" t="s">
        <v>26</v>
      </c>
      <c r="H84" s="175">
        <v>150.56</v>
      </c>
      <c r="I84" s="176"/>
      <c r="J84" s="45">
        <f t="shared" si="6"/>
        <v>0.2981088</v>
      </c>
      <c r="K84" s="46">
        <f t="shared" si="7"/>
        <v>0</v>
      </c>
      <c r="L84" s="53"/>
      <c r="M84" s="48">
        <f aca="true" t="shared" si="8" ref="M84:M147">(J84+K84)*L84</f>
        <v>0</v>
      </c>
      <c r="N84" s="49">
        <f aca="true" t="shared" si="9" ref="N84:N147">M84-(M84*$J$6)</f>
        <v>0</v>
      </c>
      <c r="O84" s="61"/>
      <c r="P84" s="51"/>
      <c r="R84" s="52"/>
    </row>
    <row r="85" spans="1:18" s="21" customFormat="1" ht="26.25" customHeight="1" thickBot="1">
      <c r="A85" s="153">
        <v>23670024550</v>
      </c>
      <c r="B85" s="117" t="s">
        <v>192</v>
      </c>
      <c r="C85" s="118"/>
      <c r="D85" s="119">
        <v>100</v>
      </c>
      <c r="E85" s="120" t="s">
        <v>24</v>
      </c>
      <c r="F85" s="154" t="s">
        <v>21</v>
      </c>
      <c r="G85" s="122" t="s">
        <v>26</v>
      </c>
      <c r="H85" s="175">
        <v>133.92000000000002</v>
      </c>
      <c r="I85" s="176"/>
      <c r="J85" s="45">
        <f t="shared" si="6"/>
        <v>0.2651616000000001</v>
      </c>
      <c r="K85" s="46">
        <f t="shared" si="7"/>
        <v>0</v>
      </c>
      <c r="L85" s="53"/>
      <c r="M85" s="48">
        <f t="shared" si="8"/>
        <v>0</v>
      </c>
      <c r="N85" s="49">
        <f t="shared" si="9"/>
        <v>0</v>
      </c>
      <c r="O85" s="54"/>
      <c r="P85" s="51"/>
      <c r="R85" s="52"/>
    </row>
    <row r="86" spans="1:18" s="21" customFormat="1" ht="26.25" customHeight="1" thickBot="1">
      <c r="A86" s="153">
        <v>23670024710</v>
      </c>
      <c r="B86" s="117" t="s">
        <v>193</v>
      </c>
      <c r="C86" s="118"/>
      <c r="D86" s="119">
        <v>100</v>
      </c>
      <c r="E86" s="120" t="s">
        <v>25</v>
      </c>
      <c r="F86" s="154" t="s">
        <v>21</v>
      </c>
      <c r="G86" s="122" t="s">
        <v>26</v>
      </c>
      <c r="H86" s="175">
        <v>150.56</v>
      </c>
      <c r="I86" s="176"/>
      <c r="J86" s="45">
        <f t="shared" si="6"/>
        <v>0.2981088</v>
      </c>
      <c r="K86" s="46">
        <f t="shared" si="7"/>
        <v>0</v>
      </c>
      <c r="L86" s="53"/>
      <c r="M86" s="48">
        <f t="shared" si="8"/>
        <v>0</v>
      </c>
      <c r="N86" s="49">
        <f t="shared" si="9"/>
        <v>0</v>
      </c>
      <c r="O86" s="44"/>
      <c r="P86" s="51"/>
      <c r="R86" s="52"/>
    </row>
    <row r="87" spans="1:18" s="21" customFormat="1" ht="26.25" customHeight="1" thickBot="1">
      <c r="A87" s="116">
        <v>23670501550</v>
      </c>
      <c r="B87" s="117" t="s">
        <v>57</v>
      </c>
      <c r="C87" s="118" t="s">
        <v>22</v>
      </c>
      <c r="D87" s="119">
        <v>100</v>
      </c>
      <c r="E87" s="120" t="s">
        <v>24</v>
      </c>
      <c r="F87" s="121"/>
      <c r="G87" s="122" t="s">
        <v>26</v>
      </c>
      <c r="H87" s="175">
        <v>133.92000000000002</v>
      </c>
      <c r="I87" s="176"/>
      <c r="J87" s="45">
        <f t="shared" si="6"/>
        <v>0.2651616000000001</v>
      </c>
      <c r="K87" s="46">
        <f t="shared" si="7"/>
        <v>0</v>
      </c>
      <c r="L87" s="53"/>
      <c r="M87" s="48">
        <f t="shared" si="8"/>
        <v>0</v>
      </c>
      <c r="N87" s="49">
        <f t="shared" si="9"/>
        <v>0</v>
      </c>
      <c r="O87" s="61"/>
      <c r="P87" s="51"/>
      <c r="R87" s="52"/>
    </row>
    <row r="88" spans="1:18" s="21" customFormat="1" ht="26.25" customHeight="1" thickBot="1">
      <c r="A88" s="116">
        <v>23679007710</v>
      </c>
      <c r="B88" s="117" t="s">
        <v>58</v>
      </c>
      <c r="C88" s="118" t="s">
        <v>22</v>
      </c>
      <c r="D88" s="119">
        <v>100</v>
      </c>
      <c r="E88" s="120" t="s">
        <v>25</v>
      </c>
      <c r="F88" s="121"/>
      <c r="G88" s="122" t="s">
        <v>26</v>
      </c>
      <c r="H88" s="175">
        <v>150.56</v>
      </c>
      <c r="I88" s="176"/>
      <c r="J88" s="45">
        <f t="shared" si="6"/>
        <v>0.2981088</v>
      </c>
      <c r="K88" s="46">
        <f t="shared" si="7"/>
        <v>0</v>
      </c>
      <c r="L88" s="53"/>
      <c r="M88" s="48">
        <f t="shared" si="8"/>
        <v>0</v>
      </c>
      <c r="N88" s="49">
        <f t="shared" si="9"/>
        <v>0</v>
      </c>
      <c r="O88" s="61"/>
      <c r="P88" s="51"/>
      <c r="R88" s="52"/>
    </row>
    <row r="89" spans="1:18" s="21" customFormat="1" ht="26.25" customHeight="1" thickBot="1">
      <c r="A89" s="155">
        <v>23679011710</v>
      </c>
      <c r="B89" s="117" t="s">
        <v>59</v>
      </c>
      <c r="C89" s="118" t="s">
        <v>22</v>
      </c>
      <c r="D89" s="119">
        <v>100</v>
      </c>
      <c r="E89" s="120" t="s">
        <v>25</v>
      </c>
      <c r="F89" s="121"/>
      <c r="G89" s="122" t="s">
        <v>26</v>
      </c>
      <c r="H89" s="175">
        <v>141.20000000000002</v>
      </c>
      <c r="I89" s="176"/>
      <c r="J89" s="45">
        <f t="shared" si="6"/>
        <v>0.27957600000000005</v>
      </c>
      <c r="K89" s="46">
        <f t="shared" si="7"/>
        <v>0</v>
      </c>
      <c r="L89" s="53"/>
      <c r="M89" s="48">
        <f t="shared" si="8"/>
        <v>0</v>
      </c>
      <c r="N89" s="49">
        <f t="shared" si="9"/>
        <v>0</v>
      </c>
      <c r="O89" s="61"/>
      <c r="P89" s="51"/>
      <c r="R89" s="52"/>
    </row>
    <row r="90" spans="1:18" s="21" customFormat="1" ht="26.25" customHeight="1" thickBot="1">
      <c r="A90" s="116">
        <v>23670400550</v>
      </c>
      <c r="B90" s="117" t="s">
        <v>60</v>
      </c>
      <c r="C90" s="118" t="s">
        <v>22</v>
      </c>
      <c r="D90" s="119">
        <v>100</v>
      </c>
      <c r="E90" s="120" t="s">
        <v>24</v>
      </c>
      <c r="F90" s="121"/>
      <c r="G90" s="122" t="s">
        <v>26</v>
      </c>
      <c r="H90" s="175">
        <v>133.92000000000002</v>
      </c>
      <c r="I90" s="176"/>
      <c r="J90" s="45">
        <f t="shared" si="6"/>
        <v>0.2651616000000001</v>
      </c>
      <c r="K90" s="46">
        <f t="shared" si="7"/>
        <v>0</v>
      </c>
      <c r="L90" s="53"/>
      <c r="M90" s="48">
        <f t="shared" si="8"/>
        <v>0</v>
      </c>
      <c r="N90" s="49">
        <f t="shared" si="9"/>
        <v>0</v>
      </c>
      <c r="O90" s="44"/>
      <c r="P90" s="51"/>
      <c r="R90" s="52"/>
    </row>
    <row r="91" spans="1:18" s="21" customFormat="1" ht="26.25" customHeight="1" thickBot="1">
      <c r="A91" s="153">
        <v>23679005710</v>
      </c>
      <c r="B91" s="117" t="s">
        <v>61</v>
      </c>
      <c r="C91" s="118" t="s">
        <v>22</v>
      </c>
      <c r="D91" s="119">
        <v>100</v>
      </c>
      <c r="E91" s="120" t="s">
        <v>25</v>
      </c>
      <c r="F91" s="156"/>
      <c r="G91" s="122" t="s">
        <v>26</v>
      </c>
      <c r="H91" s="175">
        <v>150.56</v>
      </c>
      <c r="I91" s="176"/>
      <c r="J91" s="45">
        <f t="shared" si="6"/>
        <v>0.2981088</v>
      </c>
      <c r="K91" s="46">
        <f t="shared" si="7"/>
        <v>0</v>
      </c>
      <c r="L91" s="53"/>
      <c r="M91" s="48">
        <f t="shared" si="8"/>
        <v>0</v>
      </c>
      <c r="N91" s="49">
        <f t="shared" si="9"/>
        <v>0</v>
      </c>
      <c r="O91" s="50"/>
      <c r="P91" s="51"/>
      <c r="R91" s="52"/>
    </row>
    <row r="92" spans="1:18" s="21" customFormat="1" ht="26.25" customHeight="1" thickBot="1">
      <c r="A92" s="150">
        <v>23671003550</v>
      </c>
      <c r="B92" s="117" t="s">
        <v>126</v>
      </c>
      <c r="C92" s="118" t="s">
        <v>22</v>
      </c>
      <c r="D92" s="119">
        <v>100</v>
      </c>
      <c r="E92" s="120" t="s">
        <v>24</v>
      </c>
      <c r="F92" s="121"/>
      <c r="G92" s="122" t="s">
        <v>26</v>
      </c>
      <c r="H92" s="175">
        <v>133.92000000000002</v>
      </c>
      <c r="I92" s="176"/>
      <c r="J92" s="45">
        <f t="shared" si="6"/>
        <v>0.2651616000000001</v>
      </c>
      <c r="K92" s="46">
        <f t="shared" si="7"/>
        <v>0</v>
      </c>
      <c r="L92" s="53"/>
      <c r="M92" s="48">
        <f t="shared" si="8"/>
        <v>0</v>
      </c>
      <c r="N92" s="49">
        <f t="shared" si="9"/>
        <v>0</v>
      </c>
      <c r="O92" s="54"/>
      <c r="P92" s="51"/>
      <c r="R92" s="52"/>
    </row>
    <row r="93" spans="1:18" s="21" customFormat="1" ht="26.25" customHeight="1" thickBot="1">
      <c r="A93" s="151">
        <v>23671003710</v>
      </c>
      <c r="B93" s="124" t="s">
        <v>168</v>
      </c>
      <c r="C93" s="125"/>
      <c r="D93" s="126">
        <v>100</v>
      </c>
      <c r="E93" s="125" t="s">
        <v>25</v>
      </c>
      <c r="F93" s="154"/>
      <c r="G93" s="125" t="s">
        <v>26</v>
      </c>
      <c r="H93" s="175">
        <v>150.56</v>
      </c>
      <c r="I93" s="176"/>
      <c r="J93" s="45">
        <f t="shared" si="6"/>
        <v>0.2981088</v>
      </c>
      <c r="K93" s="46">
        <f t="shared" si="7"/>
        <v>0</v>
      </c>
      <c r="L93" s="53"/>
      <c r="M93" s="48">
        <f t="shared" si="8"/>
        <v>0</v>
      </c>
      <c r="N93" s="49">
        <f t="shared" si="9"/>
        <v>0</v>
      </c>
      <c r="O93" s="59"/>
      <c r="P93" s="51"/>
      <c r="R93" s="52"/>
    </row>
    <row r="94" spans="1:18" s="63" customFormat="1" ht="26.25" customHeight="1" thickBot="1">
      <c r="A94" s="153">
        <v>23670105550</v>
      </c>
      <c r="B94" s="117" t="s">
        <v>194</v>
      </c>
      <c r="C94" s="118"/>
      <c r="D94" s="119">
        <v>100</v>
      </c>
      <c r="E94" s="120" t="s">
        <v>24</v>
      </c>
      <c r="F94" s="154" t="s">
        <v>21</v>
      </c>
      <c r="G94" s="122" t="s">
        <v>26</v>
      </c>
      <c r="H94" s="175">
        <v>133.92000000000002</v>
      </c>
      <c r="I94" s="176"/>
      <c r="J94" s="45">
        <f t="shared" si="6"/>
        <v>0.2651616000000001</v>
      </c>
      <c r="K94" s="46">
        <f t="shared" si="7"/>
        <v>0</v>
      </c>
      <c r="L94" s="53"/>
      <c r="M94" s="48">
        <f t="shared" si="8"/>
        <v>0</v>
      </c>
      <c r="N94" s="49">
        <f t="shared" si="9"/>
        <v>0</v>
      </c>
      <c r="O94" s="54"/>
      <c r="P94" s="51"/>
      <c r="R94" s="52"/>
    </row>
    <row r="95" spans="1:18" s="21" customFormat="1" ht="26.25" customHeight="1" thickBot="1">
      <c r="A95" s="150">
        <v>23671101550</v>
      </c>
      <c r="B95" s="117" t="s">
        <v>127</v>
      </c>
      <c r="C95" s="118" t="s">
        <v>22</v>
      </c>
      <c r="D95" s="119">
        <v>100</v>
      </c>
      <c r="E95" s="120" t="s">
        <v>24</v>
      </c>
      <c r="F95" s="121"/>
      <c r="G95" s="122" t="s">
        <v>26</v>
      </c>
      <c r="H95" s="175">
        <v>133.92000000000002</v>
      </c>
      <c r="I95" s="176"/>
      <c r="J95" s="45">
        <f t="shared" si="6"/>
        <v>0.2651616000000001</v>
      </c>
      <c r="K95" s="46">
        <f t="shared" si="7"/>
        <v>0</v>
      </c>
      <c r="L95" s="53"/>
      <c r="M95" s="48">
        <f t="shared" si="8"/>
        <v>0</v>
      </c>
      <c r="N95" s="49">
        <f t="shared" si="9"/>
        <v>0</v>
      </c>
      <c r="O95" s="61"/>
      <c r="P95" s="51"/>
      <c r="R95" s="52"/>
    </row>
    <row r="96" spans="1:18" s="21" customFormat="1" ht="26.25" customHeight="1" thickBot="1">
      <c r="A96" s="151">
        <v>23671101710</v>
      </c>
      <c r="B96" s="124" t="s">
        <v>169</v>
      </c>
      <c r="C96" s="125"/>
      <c r="D96" s="126">
        <v>100</v>
      </c>
      <c r="E96" s="125" t="s">
        <v>25</v>
      </c>
      <c r="F96" s="154"/>
      <c r="G96" s="125" t="s">
        <v>26</v>
      </c>
      <c r="H96" s="175">
        <v>150.56</v>
      </c>
      <c r="I96" s="176"/>
      <c r="J96" s="45">
        <f t="shared" si="6"/>
        <v>0.2981088</v>
      </c>
      <c r="K96" s="46">
        <f t="shared" si="7"/>
        <v>0</v>
      </c>
      <c r="L96" s="53"/>
      <c r="M96" s="48">
        <f t="shared" si="8"/>
        <v>0</v>
      </c>
      <c r="N96" s="49">
        <f t="shared" si="9"/>
        <v>0</v>
      </c>
      <c r="O96" s="44"/>
      <c r="P96" s="51"/>
      <c r="R96" s="52"/>
    </row>
    <row r="97" spans="1:18" s="21" customFormat="1" ht="26.25" customHeight="1" thickBot="1">
      <c r="A97" s="116">
        <v>23670800550</v>
      </c>
      <c r="B97" s="117" t="s">
        <v>62</v>
      </c>
      <c r="C97" s="118" t="s">
        <v>22</v>
      </c>
      <c r="D97" s="119">
        <v>100</v>
      </c>
      <c r="E97" s="120" t="s">
        <v>24</v>
      </c>
      <c r="F97" s="121"/>
      <c r="G97" s="122" t="s">
        <v>26</v>
      </c>
      <c r="H97" s="175">
        <v>133.92000000000002</v>
      </c>
      <c r="I97" s="176"/>
      <c r="J97" s="45">
        <f t="shared" si="6"/>
        <v>0.2651616000000001</v>
      </c>
      <c r="K97" s="46">
        <f t="shared" si="7"/>
        <v>0</v>
      </c>
      <c r="L97" s="53"/>
      <c r="M97" s="48">
        <f t="shared" si="8"/>
        <v>0</v>
      </c>
      <c r="N97" s="49">
        <f t="shared" si="9"/>
        <v>0</v>
      </c>
      <c r="O97" s="50"/>
      <c r="P97" s="51"/>
      <c r="R97" s="52"/>
    </row>
    <row r="98" spans="1:18" s="62" customFormat="1" ht="26.25" customHeight="1" thickBot="1">
      <c r="A98" s="153">
        <v>23679012710</v>
      </c>
      <c r="B98" s="117" t="s">
        <v>63</v>
      </c>
      <c r="C98" s="118" t="s">
        <v>22</v>
      </c>
      <c r="D98" s="119">
        <v>100</v>
      </c>
      <c r="E98" s="120" t="s">
        <v>25</v>
      </c>
      <c r="F98" s="156"/>
      <c r="G98" s="122" t="s">
        <v>26</v>
      </c>
      <c r="H98" s="175">
        <v>150.56</v>
      </c>
      <c r="I98" s="176"/>
      <c r="J98" s="45">
        <f t="shared" si="6"/>
        <v>0.2981088</v>
      </c>
      <c r="K98" s="46">
        <f t="shared" si="7"/>
        <v>0</v>
      </c>
      <c r="L98" s="77"/>
      <c r="M98" s="78">
        <f t="shared" si="8"/>
        <v>0</v>
      </c>
      <c r="N98" s="49">
        <f t="shared" si="9"/>
        <v>0</v>
      </c>
      <c r="O98" s="50"/>
      <c r="P98" s="60"/>
      <c r="R98" s="79"/>
    </row>
    <row r="99" spans="1:18" s="62" customFormat="1" ht="26.25" customHeight="1" thickBot="1">
      <c r="A99" s="116">
        <v>23670700550</v>
      </c>
      <c r="B99" s="117" t="s">
        <v>64</v>
      </c>
      <c r="C99" s="118" t="s">
        <v>22</v>
      </c>
      <c r="D99" s="119">
        <v>100</v>
      </c>
      <c r="E99" s="120" t="s">
        <v>24</v>
      </c>
      <c r="F99" s="121"/>
      <c r="G99" s="122" t="s">
        <v>26</v>
      </c>
      <c r="H99" s="175">
        <v>133.92000000000002</v>
      </c>
      <c r="I99" s="176"/>
      <c r="J99" s="45">
        <f t="shared" si="6"/>
        <v>0.2651616000000001</v>
      </c>
      <c r="K99" s="46">
        <f t="shared" si="7"/>
        <v>0</v>
      </c>
      <c r="L99" s="77"/>
      <c r="M99" s="78">
        <f t="shared" si="8"/>
        <v>0</v>
      </c>
      <c r="N99" s="49">
        <f t="shared" si="9"/>
        <v>0</v>
      </c>
      <c r="O99" s="44"/>
      <c r="P99" s="60"/>
      <c r="R99" s="79"/>
    </row>
    <row r="100" spans="1:18" s="21" customFormat="1" ht="26.25" customHeight="1" thickBot="1">
      <c r="A100" s="150">
        <v>23670005550</v>
      </c>
      <c r="B100" s="117" t="s">
        <v>18</v>
      </c>
      <c r="C100" s="118" t="s">
        <v>22</v>
      </c>
      <c r="D100" s="119">
        <v>100</v>
      </c>
      <c r="E100" s="120" t="s">
        <v>24</v>
      </c>
      <c r="F100" s="146"/>
      <c r="G100" s="122" t="s">
        <v>26</v>
      </c>
      <c r="H100" s="175">
        <v>133.92000000000002</v>
      </c>
      <c r="I100" s="176"/>
      <c r="J100" s="45">
        <f t="shared" si="6"/>
        <v>0.2651616000000001</v>
      </c>
      <c r="K100" s="46">
        <f t="shared" si="7"/>
        <v>0</v>
      </c>
      <c r="L100" s="53"/>
      <c r="M100" s="48">
        <f t="shared" si="8"/>
        <v>0</v>
      </c>
      <c r="N100" s="49">
        <f t="shared" si="9"/>
        <v>0</v>
      </c>
      <c r="O100" s="50"/>
      <c r="P100" s="51"/>
      <c r="R100" s="52"/>
    </row>
    <row r="101" spans="1:18" s="21" customFormat="1" ht="26.25" customHeight="1" thickBot="1">
      <c r="A101" s="116">
        <v>23670100550</v>
      </c>
      <c r="B101" s="117" t="s">
        <v>128</v>
      </c>
      <c r="C101" s="118" t="s">
        <v>2</v>
      </c>
      <c r="D101" s="119">
        <v>100</v>
      </c>
      <c r="E101" s="120" t="s">
        <v>24</v>
      </c>
      <c r="F101" s="121"/>
      <c r="G101" s="122" t="s">
        <v>26</v>
      </c>
      <c r="H101" s="175">
        <v>133.92000000000002</v>
      </c>
      <c r="I101" s="176"/>
      <c r="J101" s="45">
        <f t="shared" si="6"/>
        <v>0.2651616000000001</v>
      </c>
      <c r="K101" s="46">
        <f t="shared" si="7"/>
        <v>0</v>
      </c>
      <c r="L101" s="53"/>
      <c r="M101" s="48">
        <f t="shared" si="8"/>
        <v>0</v>
      </c>
      <c r="N101" s="49">
        <f t="shared" si="9"/>
        <v>0</v>
      </c>
      <c r="O101" s="54"/>
      <c r="P101" s="51"/>
      <c r="R101" s="52"/>
    </row>
    <row r="102" spans="1:18" s="21" customFormat="1" ht="26.25" customHeight="1" thickBot="1">
      <c r="A102" s="123">
        <v>23670100710</v>
      </c>
      <c r="B102" s="124" t="s">
        <v>170</v>
      </c>
      <c r="C102" s="125" t="s">
        <v>2</v>
      </c>
      <c r="D102" s="126">
        <v>100</v>
      </c>
      <c r="E102" s="125" t="s">
        <v>25</v>
      </c>
      <c r="F102" s="154"/>
      <c r="G102" s="125" t="s">
        <v>26</v>
      </c>
      <c r="H102" s="175">
        <v>150.56</v>
      </c>
      <c r="I102" s="176"/>
      <c r="J102" s="45">
        <f t="shared" si="6"/>
        <v>0.2981088</v>
      </c>
      <c r="K102" s="46">
        <f t="shared" si="7"/>
        <v>0</v>
      </c>
      <c r="L102" s="53"/>
      <c r="M102" s="48">
        <f t="shared" si="8"/>
        <v>0</v>
      </c>
      <c r="N102" s="49">
        <f t="shared" si="9"/>
        <v>0</v>
      </c>
      <c r="O102" s="44"/>
      <c r="P102" s="51"/>
      <c r="R102" s="52"/>
    </row>
    <row r="103" spans="1:18" s="21" customFormat="1" ht="26.25" customHeight="1" thickBot="1">
      <c r="A103" s="116">
        <v>23670200550</v>
      </c>
      <c r="B103" s="117" t="s">
        <v>129</v>
      </c>
      <c r="C103" s="118" t="s">
        <v>22</v>
      </c>
      <c r="D103" s="119">
        <v>100</v>
      </c>
      <c r="E103" s="120" t="s">
        <v>24</v>
      </c>
      <c r="F103" s="121"/>
      <c r="G103" s="122" t="s">
        <v>26</v>
      </c>
      <c r="H103" s="175">
        <v>133.92000000000002</v>
      </c>
      <c r="I103" s="176"/>
      <c r="J103" s="45">
        <f t="shared" si="6"/>
        <v>0.2651616000000001</v>
      </c>
      <c r="K103" s="46">
        <f t="shared" si="7"/>
        <v>0</v>
      </c>
      <c r="L103" s="53"/>
      <c r="M103" s="48">
        <f t="shared" si="8"/>
        <v>0</v>
      </c>
      <c r="N103" s="49">
        <f t="shared" si="9"/>
        <v>0</v>
      </c>
      <c r="O103" s="61"/>
      <c r="P103" s="51"/>
      <c r="R103" s="52"/>
    </row>
    <row r="104" spans="1:18" s="21" customFormat="1" ht="26.25" customHeight="1" thickBot="1">
      <c r="A104" s="151">
        <v>23670009550</v>
      </c>
      <c r="B104" s="117" t="s">
        <v>130</v>
      </c>
      <c r="C104" s="125"/>
      <c r="D104" s="126">
        <v>100</v>
      </c>
      <c r="E104" s="125" t="s">
        <v>24</v>
      </c>
      <c r="F104" s="146"/>
      <c r="G104" s="125" t="s">
        <v>26</v>
      </c>
      <c r="H104" s="175">
        <v>133.92000000000002</v>
      </c>
      <c r="I104" s="176"/>
      <c r="J104" s="45">
        <f t="shared" si="6"/>
        <v>0.2651616000000001</v>
      </c>
      <c r="K104" s="46">
        <f t="shared" si="7"/>
        <v>0</v>
      </c>
      <c r="L104" s="53"/>
      <c r="M104" s="48">
        <f t="shared" si="8"/>
        <v>0</v>
      </c>
      <c r="N104" s="49">
        <f t="shared" si="9"/>
        <v>0</v>
      </c>
      <c r="O104" s="61"/>
      <c r="P104" s="51"/>
      <c r="R104" s="52"/>
    </row>
    <row r="105" spans="1:18" s="21" customFormat="1" ht="26.25" customHeight="1" thickBot="1">
      <c r="A105" s="116">
        <v>23670300550</v>
      </c>
      <c r="B105" s="117" t="s">
        <v>131</v>
      </c>
      <c r="C105" s="118" t="s">
        <v>22</v>
      </c>
      <c r="D105" s="119">
        <v>100</v>
      </c>
      <c r="E105" s="120" t="s">
        <v>24</v>
      </c>
      <c r="F105" s="121"/>
      <c r="G105" s="122" t="s">
        <v>26</v>
      </c>
      <c r="H105" s="175">
        <v>133.92000000000002</v>
      </c>
      <c r="I105" s="176"/>
      <c r="J105" s="45">
        <f t="shared" si="6"/>
        <v>0.2651616000000001</v>
      </c>
      <c r="K105" s="46">
        <f t="shared" si="7"/>
        <v>0</v>
      </c>
      <c r="L105" s="53"/>
      <c r="M105" s="48">
        <f t="shared" si="8"/>
        <v>0</v>
      </c>
      <c r="N105" s="49">
        <f t="shared" si="9"/>
        <v>0</v>
      </c>
      <c r="O105" s="50"/>
      <c r="P105" s="51"/>
      <c r="R105" s="52"/>
    </row>
    <row r="106" spans="1:18" s="21" customFormat="1" ht="26.25" customHeight="1" thickBot="1">
      <c r="A106" s="150">
        <v>23671104550</v>
      </c>
      <c r="B106" s="117" t="s">
        <v>132</v>
      </c>
      <c r="C106" s="118" t="s">
        <v>22</v>
      </c>
      <c r="D106" s="119">
        <v>100</v>
      </c>
      <c r="E106" s="120" t="s">
        <v>24</v>
      </c>
      <c r="F106" s="121"/>
      <c r="G106" s="122" t="s">
        <v>26</v>
      </c>
      <c r="H106" s="175">
        <v>133.92000000000002</v>
      </c>
      <c r="I106" s="176"/>
      <c r="J106" s="45">
        <f t="shared" si="6"/>
        <v>0.2651616000000001</v>
      </c>
      <c r="K106" s="46">
        <f t="shared" si="7"/>
        <v>0</v>
      </c>
      <c r="L106" s="53"/>
      <c r="M106" s="48">
        <f t="shared" si="8"/>
        <v>0</v>
      </c>
      <c r="N106" s="49">
        <f t="shared" si="9"/>
        <v>0</v>
      </c>
      <c r="O106" s="54"/>
      <c r="P106" s="51"/>
      <c r="R106" s="52"/>
    </row>
    <row r="107" spans="1:18" s="62" customFormat="1" ht="26.25" customHeight="1" thickBot="1">
      <c r="A107" s="123">
        <v>23671104710</v>
      </c>
      <c r="B107" s="124" t="s">
        <v>171</v>
      </c>
      <c r="C107" s="125"/>
      <c r="D107" s="126">
        <v>100</v>
      </c>
      <c r="E107" s="125" t="s">
        <v>25</v>
      </c>
      <c r="F107" s="154"/>
      <c r="G107" s="125" t="s">
        <v>26</v>
      </c>
      <c r="H107" s="175">
        <v>150.56</v>
      </c>
      <c r="I107" s="176"/>
      <c r="J107" s="45">
        <f t="shared" si="6"/>
        <v>0.2981088</v>
      </c>
      <c r="K107" s="46">
        <f t="shared" si="7"/>
        <v>0</v>
      </c>
      <c r="L107" s="77"/>
      <c r="M107" s="78">
        <f t="shared" si="8"/>
        <v>0</v>
      </c>
      <c r="N107" s="49">
        <f t="shared" si="9"/>
        <v>0</v>
      </c>
      <c r="O107" s="50"/>
      <c r="P107" s="60"/>
      <c r="R107" s="79"/>
    </row>
    <row r="108" spans="1:18" s="21" customFormat="1" ht="26.25" customHeight="1" thickBot="1">
      <c r="A108" s="116">
        <v>23670110550</v>
      </c>
      <c r="B108" s="117" t="s">
        <v>133</v>
      </c>
      <c r="C108" s="118" t="s">
        <v>22</v>
      </c>
      <c r="D108" s="119">
        <v>100</v>
      </c>
      <c r="E108" s="120" t="s">
        <v>24</v>
      </c>
      <c r="F108" s="121"/>
      <c r="G108" s="122" t="s">
        <v>26</v>
      </c>
      <c r="H108" s="175">
        <v>133.92000000000002</v>
      </c>
      <c r="I108" s="176"/>
      <c r="J108" s="45">
        <f t="shared" si="6"/>
        <v>0.2651616000000001</v>
      </c>
      <c r="K108" s="46">
        <f t="shared" si="7"/>
        <v>0</v>
      </c>
      <c r="L108" s="53"/>
      <c r="M108" s="48">
        <f t="shared" si="8"/>
        <v>0</v>
      </c>
      <c r="N108" s="49">
        <f t="shared" si="9"/>
        <v>0</v>
      </c>
      <c r="O108" s="54"/>
      <c r="P108" s="51"/>
      <c r="R108" s="52"/>
    </row>
    <row r="109" spans="1:18" s="21" customFormat="1" ht="26.25" customHeight="1" thickBot="1">
      <c r="A109" s="116">
        <v>23679010710</v>
      </c>
      <c r="B109" s="117" t="s">
        <v>134</v>
      </c>
      <c r="C109" s="118" t="s">
        <v>22</v>
      </c>
      <c r="D109" s="119">
        <v>100</v>
      </c>
      <c r="E109" s="120" t="s">
        <v>25</v>
      </c>
      <c r="F109" s="121"/>
      <c r="G109" s="122" t="s">
        <v>26</v>
      </c>
      <c r="H109" s="175">
        <v>150.56</v>
      </c>
      <c r="I109" s="176"/>
      <c r="J109" s="45">
        <f t="shared" si="6"/>
        <v>0.2981088</v>
      </c>
      <c r="K109" s="46">
        <f t="shared" si="7"/>
        <v>0</v>
      </c>
      <c r="L109" s="53"/>
      <c r="M109" s="48">
        <f t="shared" si="8"/>
        <v>0</v>
      </c>
      <c r="N109" s="49">
        <f t="shared" si="9"/>
        <v>0</v>
      </c>
      <c r="O109" s="54"/>
      <c r="P109" s="51"/>
      <c r="R109" s="52"/>
    </row>
    <row r="110" spans="1:18" s="21" customFormat="1" ht="26.25" customHeight="1" thickBot="1">
      <c r="A110" s="150">
        <v>23671007550</v>
      </c>
      <c r="B110" s="117" t="s">
        <v>135</v>
      </c>
      <c r="C110" s="118" t="s">
        <v>22</v>
      </c>
      <c r="D110" s="119">
        <v>100</v>
      </c>
      <c r="E110" s="120" t="s">
        <v>24</v>
      </c>
      <c r="F110" s="121"/>
      <c r="G110" s="122" t="s">
        <v>26</v>
      </c>
      <c r="H110" s="175">
        <v>133.92000000000002</v>
      </c>
      <c r="I110" s="176"/>
      <c r="J110" s="45">
        <f t="shared" si="6"/>
        <v>0.2651616000000001</v>
      </c>
      <c r="K110" s="46">
        <f t="shared" si="7"/>
        <v>0</v>
      </c>
      <c r="L110" s="53"/>
      <c r="M110" s="48">
        <f t="shared" si="8"/>
        <v>0</v>
      </c>
      <c r="N110" s="49">
        <f t="shared" si="9"/>
        <v>0</v>
      </c>
      <c r="O110" s="44"/>
      <c r="P110" s="51"/>
      <c r="R110" s="52"/>
    </row>
    <row r="111" spans="1:18" s="21" customFormat="1" ht="26.25" customHeight="1" thickBot="1">
      <c r="A111" s="151">
        <v>23670012550</v>
      </c>
      <c r="B111" s="117" t="s">
        <v>136</v>
      </c>
      <c r="C111" s="125"/>
      <c r="D111" s="126">
        <v>100</v>
      </c>
      <c r="E111" s="125" t="s">
        <v>24</v>
      </c>
      <c r="F111" s="146"/>
      <c r="G111" s="125" t="s">
        <v>26</v>
      </c>
      <c r="H111" s="175">
        <v>133.92000000000002</v>
      </c>
      <c r="I111" s="176"/>
      <c r="J111" s="45">
        <f t="shared" si="6"/>
        <v>0.2651616000000001</v>
      </c>
      <c r="K111" s="46">
        <f t="shared" si="7"/>
        <v>0</v>
      </c>
      <c r="L111" s="53"/>
      <c r="M111" s="48">
        <f t="shared" si="8"/>
        <v>0</v>
      </c>
      <c r="N111" s="49">
        <f t="shared" si="9"/>
        <v>0</v>
      </c>
      <c r="O111" s="44"/>
      <c r="P111" s="51"/>
      <c r="R111" s="52"/>
    </row>
    <row r="112" spans="1:18" s="21" customFormat="1" ht="26.25" customHeight="1" thickBot="1">
      <c r="A112" s="151">
        <v>23670012710</v>
      </c>
      <c r="B112" s="124" t="s">
        <v>145</v>
      </c>
      <c r="C112" s="125"/>
      <c r="D112" s="126">
        <v>100</v>
      </c>
      <c r="E112" s="125" t="s">
        <v>25</v>
      </c>
      <c r="F112" s="127"/>
      <c r="G112" s="125" t="s">
        <v>26</v>
      </c>
      <c r="H112" s="175">
        <v>150.56</v>
      </c>
      <c r="I112" s="176"/>
      <c r="J112" s="45">
        <f t="shared" si="6"/>
        <v>0.2981088</v>
      </c>
      <c r="K112" s="46">
        <f t="shared" si="7"/>
        <v>0</v>
      </c>
      <c r="L112" s="53"/>
      <c r="M112" s="48">
        <f t="shared" si="8"/>
        <v>0</v>
      </c>
      <c r="N112" s="49">
        <f t="shared" si="9"/>
        <v>0</v>
      </c>
      <c r="O112" s="50"/>
      <c r="P112" s="51"/>
      <c r="R112" s="52"/>
    </row>
    <row r="113" spans="1:18" s="58" customFormat="1" ht="26.25" customHeight="1" thickBot="1">
      <c r="A113" s="116">
        <v>23679002710</v>
      </c>
      <c r="B113" s="117" t="s">
        <v>137</v>
      </c>
      <c r="C113" s="118" t="s">
        <v>22</v>
      </c>
      <c r="D113" s="119">
        <v>100</v>
      </c>
      <c r="E113" s="120" t="s">
        <v>25</v>
      </c>
      <c r="F113" s="121"/>
      <c r="G113" s="122" t="s">
        <v>26</v>
      </c>
      <c r="H113" s="175">
        <v>150.56</v>
      </c>
      <c r="I113" s="176"/>
      <c r="J113" s="45">
        <f t="shared" si="6"/>
        <v>0.2981088</v>
      </c>
      <c r="K113" s="46">
        <f t="shared" si="7"/>
        <v>0</v>
      </c>
      <c r="L113" s="53"/>
      <c r="M113" s="48">
        <f t="shared" si="8"/>
        <v>0</v>
      </c>
      <c r="N113" s="49">
        <f t="shared" si="9"/>
        <v>0</v>
      </c>
      <c r="O113" s="44"/>
      <c r="P113" s="51"/>
      <c r="R113" s="52"/>
    </row>
    <row r="114" spans="1:18" s="58" customFormat="1" ht="26.25" customHeight="1" thickBot="1">
      <c r="A114" s="150">
        <v>23670006550</v>
      </c>
      <c r="B114" s="117" t="s">
        <v>138</v>
      </c>
      <c r="C114" s="118" t="s">
        <v>22</v>
      </c>
      <c r="D114" s="119">
        <v>100</v>
      </c>
      <c r="E114" s="120" t="s">
        <v>24</v>
      </c>
      <c r="F114" s="121"/>
      <c r="G114" s="122" t="s">
        <v>26</v>
      </c>
      <c r="H114" s="175">
        <v>133.92000000000002</v>
      </c>
      <c r="I114" s="176"/>
      <c r="J114" s="45">
        <f t="shared" si="6"/>
        <v>0.2651616000000001</v>
      </c>
      <c r="K114" s="46">
        <f t="shared" si="7"/>
        <v>0</v>
      </c>
      <c r="L114" s="53"/>
      <c r="M114" s="48">
        <f t="shared" si="8"/>
        <v>0</v>
      </c>
      <c r="N114" s="49">
        <f t="shared" si="9"/>
        <v>0</v>
      </c>
      <c r="O114" s="54"/>
      <c r="P114" s="51"/>
      <c r="R114" s="52"/>
    </row>
    <row r="115" spans="1:18" s="21" customFormat="1" ht="26.25" customHeight="1" thickBot="1">
      <c r="A115" s="151">
        <v>23670006710</v>
      </c>
      <c r="B115" s="124" t="s">
        <v>172</v>
      </c>
      <c r="C115" s="125"/>
      <c r="D115" s="126">
        <v>100</v>
      </c>
      <c r="E115" s="125" t="s">
        <v>25</v>
      </c>
      <c r="F115" s="127"/>
      <c r="G115" s="125" t="s">
        <v>26</v>
      </c>
      <c r="H115" s="175">
        <v>150.56</v>
      </c>
      <c r="I115" s="176"/>
      <c r="J115" s="45">
        <f t="shared" si="6"/>
        <v>0.2981088</v>
      </c>
      <c r="K115" s="46">
        <f t="shared" si="7"/>
        <v>0</v>
      </c>
      <c r="L115" s="53"/>
      <c r="M115" s="48">
        <f t="shared" si="8"/>
        <v>0</v>
      </c>
      <c r="N115" s="49">
        <f t="shared" si="9"/>
        <v>0</v>
      </c>
      <c r="O115" s="54"/>
      <c r="P115" s="51"/>
      <c r="R115" s="52"/>
    </row>
    <row r="116" spans="1:18" s="21" customFormat="1" ht="26.25" customHeight="1" thickBot="1">
      <c r="A116" s="116">
        <v>23670600550</v>
      </c>
      <c r="B116" s="117" t="s">
        <v>139</v>
      </c>
      <c r="C116" s="118" t="s">
        <v>22</v>
      </c>
      <c r="D116" s="119">
        <v>100</v>
      </c>
      <c r="E116" s="120" t="s">
        <v>24</v>
      </c>
      <c r="F116" s="121"/>
      <c r="G116" s="122" t="s">
        <v>26</v>
      </c>
      <c r="H116" s="175">
        <v>133.92000000000002</v>
      </c>
      <c r="I116" s="176"/>
      <c r="J116" s="45">
        <f t="shared" si="6"/>
        <v>0.2651616000000001</v>
      </c>
      <c r="K116" s="46">
        <f t="shared" si="7"/>
        <v>0</v>
      </c>
      <c r="L116" s="53"/>
      <c r="M116" s="48">
        <f t="shared" si="8"/>
        <v>0</v>
      </c>
      <c r="N116" s="49">
        <f t="shared" si="9"/>
        <v>0</v>
      </c>
      <c r="O116" s="44"/>
      <c r="P116" s="51"/>
      <c r="R116" s="52"/>
    </row>
    <row r="117" spans="1:18" s="21" customFormat="1" ht="26.25" customHeight="1" thickBot="1">
      <c r="A117" s="145">
        <v>23679008710</v>
      </c>
      <c r="B117" s="117" t="s">
        <v>140</v>
      </c>
      <c r="C117" s="125"/>
      <c r="D117" s="126">
        <v>100</v>
      </c>
      <c r="E117" s="125" t="s">
        <v>25</v>
      </c>
      <c r="F117" s="146"/>
      <c r="G117" s="122" t="s">
        <v>26</v>
      </c>
      <c r="H117" s="175">
        <v>150.56</v>
      </c>
      <c r="I117" s="176"/>
      <c r="J117" s="45">
        <f t="shared" si="6"/>
        <v>0.2981088</v>
      </c>
      <c r="K117" s="46">
        <f t="shared" si="7"/>
        <v>0</v>
      </c>
      <c r="L117" s="53"/>
      <c r="M117" s="48">
        <f t="shared" si="8"/>
        <v>0</v>
      </c>
      <c r="N117" s="49">
        <f t="shared" si="9"/>
        <v>0</v>
      </c>
      <c r="O117" s="44"/>
      <c r="P117" s="51"/>
      <c r="R117" s="52"/>
    </row>
    <row r="118" spans="1:18" s="21" customFormat="1" ht="26.25" customHeight="1" thickBot="1">
      <c r="A118" s="150">
        <v>23670007550</v>
      </c>
      <c r="B118" s="117" t="s">
        <v>141</v>
      </c>
      <c r="C118" s="118" t="s">
        <v>22</v>
      </c>
      <c r="D118" s="119">
        <v>100</v>
      </c>
      <c r="E118" s="120" t="s">
        <v>24</v>
      </c>
      <c r="F118" s="157"/>
      <c r="G118" s="122" t="s">
        <v>26</v>
      </c>
      <c r="H118" s="175">
        <v>133.92000000000002</v>
      </c>
      <c r="I118" s="176"/>
      <c r="J118" s="45">
        <f t="shared" si="6"/>
        <v>0.2651616000000001</v>
      </c>
      <c r="K118" s="46">
        <f t="shared" si="7"/>
        <v>0</v>
      </c>
      <c r="L118" s="53"/>
      <c r="M118" s="48">
        <f t="shared" si="8"/>
        <v>0</v>
      </c>
      <c r="N118" s="49">
        <f t="shared" si="9"/>
        <v>0</v>
      </c>
      <c r="O118" s="50"/>
      <c r="P118" s="51"/>
      <c r="R118" s="52"/>
    </row>
    <row r="119" spans="1:18" s="21" customFormat="1" ht="26.25" customHeight="1" thickBot="1">
      <c r="A119" s="151">
        <v>23670007710</v>
      </c>
      <c r="B119" s="124" t="s">
        <v>146</v>
      </c>
      <c r="C119" s="125"/>
      <c r="D119" s="126">
        <v>100</v>
      </c>
      <c r="E119" s="125" t="s">
        <v>25</v>
      </c>
      <c r="F119" s="127"/>
      <c r="G119" s="125" t="s">
        <v>26</v>
      </c>
      <c r="H119" s="175">
        <v>150.56</v>
      </c>
      <c r="I119" s="176"/>
      <c r="J119" s="45">
        <f t="shared" si="6"/>
        <v>0.2981088</v>
      </c>
      <c r="K119" s="46">
        <f t="shared" si="7"/>
        <v>0</v>
      </c>
      <c r="L119" s="53"/>
      <c r="M119" s="48">
        <f t="shared" si="8"/>
        <v>0</v>
      </c>
      <c r="N119" s="49">
        <f t="shared" si="9"/>
        <v>0</v>
      </c>
      <c r="O119" s="44"/>
      <c r="P119" s="51"/>
      <c r="R119" s="52"/>
    </row>
    <row r="120" spans="1:18" s="21" customFormat="1" ht="26.25" customHeight="1" thickBot="1">
      <c r="A120" s="116">
        <v>23670026710</v>
      </c>
      <c r="B120" s="158" t="s">
        <v>247</v>
      </c>
      <c r="C120" s="118"/>
      <c r="D120" s="118">
        <v>100</v>
      </c>
      <c r="E120" s="120" t="s">
        <v>25</v>
      </c>
      <c r="F120" s="118"/>
      <c r="G120" s="122" t="s">
        <v>26</v>
      </c>
      <c r="H120" s="175">
        <v>150.56</v>
      </c>
      <c r="I120" s="176"/>
      <c r="J120" s="45">
        <f t="shared" si="6"/>
        <v>0.2981088</v>
      </c>
      <c r="K120" s="46">
        <f t="shared" si="7"/>
        <v>0</v>
      </c>
      <c r="L120" s="53"/>
      <c r="M120" s="48">
        <f t="shared" si="8"/>
        <v>0</v>
      </c>
      <c r="N120" s="49">
        <f t="shared" si="9"/>
        <v>0</v>
      </c>
      <c r="O120" s="50"/>
      <c r="P120" s="51"/>
      <c r="R120" s="52"/>
    </row>
    <row r="121" spans="1:18" s="21" customFormat="1" ht="26.25" customHeight="1" thickBot="1">
      <c r="A121" s="116">
        <v>22570000550</v>
      </c>
      <c r="B121" s="117" t="s">
        <v>282</v>
      </c>
      <c r="C121" s="118" t="s">
        <v>1</v>
      </c>
      <c r="D121" s="119">
        <v>100</v>
      </c>
      <c r="E121" s="120" t="s">
        <v>24</v>
      </c>
      <c r="F121" s="121"/>
      <c r="G121" s="122" t="s">
        <v>26</v>
      </c>
      <c r="H121" s="175">
        <v>156.8</v>
      </c>
      <c r="I121" s="176"/>
      <c r="J121" s="45">
        <f t="shared" si="6"/>
        <v>0.310464</v>
      </c>
      <c r="K121" s="46">
        <f t="shared" si="7"/>
        <v>0</v>
      </c>
      <c r="L121" s="53"/>
      <c r="M121" s="48">
        <f t="shared" si="8"/>
        <v>0</v>
      </c>
      <c r="N121" s="49">
        <f t="shared" si="9"/>
        <v>0</v>
      </c>
      <c r="O121" s="61"/>
      <c r="P121" s="51"/>
      <c r="R121" s="52"/>
    </row>
    <row r="122" spans="1:18" s="21" customFormat="1" ht="26.25" customHeight="1" thickBot="1">
      <c r="A122" s="159">
        <v>21730410550</v>
      </c>
      <c r="B122" s="124" t="s">
        <v>283</v>
      </c>
      <c r="C122" s="125"/>
      <c r="D122" s="126">
        <v>100</v>
      </c>
      <c r="E122" s="125" t="s">
        <v>24</v>
      </c>
      <c r="F122" s="136"/>
      <c r="G122" s="125" t="s">
        <v>26</v>
      </c>
      <c r="H122" s="175">
        <v>128.72</v>
      </c>
      <c r="I122" s="176"/>
      <c r="J122" s="45">
        <f t="shared" si="6"/>
        <v>0.2548656</v>
      </c>
      <c r="K122" s="46">
        <f t="shared" si="7"/>
        <v>0</v>
      </c>
      <c r="L122" s="53"/>
      <c r="M122" s="48">
        <f t="shared" si="8"/>
        <v>0</v>
      </c>
      <c r="N122" s="49">
        <f t="shared" si="9"/>
        <v>0</v>
      </c>
      <c r="O122" s="50"/>
      <c r="P122" s="51"/>
      <c r="R122" s="52"/>
    </row>
    <row r="123" spans="1:18" s="21" customFormat="1" ht="26.25" customHeight="1" thickBot="1">
      <c r="A123" s="116">
        <v>21731400550</v>
      </c>
      <c r="B123" s="117" t="s">
        <v>284</v>
      </c>
      <c r="C123" s="118" t="s">
        <v>11</v>
      </c>
      <c r="D123" s="119">
        <v>100</v>
      </c>
      <c r="E123" s="120" t="s">
        <v>24</v>
      </c>
      <c r="F123" s="121"/>
      <c r="G123" s="122" t="s">
        <v>26</v>
      </c>
      <c r="H123" s="175">
        <v>133.92000000000002</v>
      </c>
      <c r="I123" s="176"/>
      <c r="J123" s="45">
        <f t="shared" si="6"/>
        <v>0.2651616000000001</v>
      </c>
      <c r="K123" s="46">
        <f t="shared" si="7"/>
        <v>0</v>
      </c>
      <c r="L123" s="53"/>
      <c r="M123" s="48">
        <f t="shared" si="8"/>
        <v>0</v>
      </c>
      <c r="N123" s="49">
        <f t="shared" si="9"/>
        <v>0</v>
      </c>
      <c r="O123" s="50"/>
      <c r="P123" s="51"/>
      <c r="R123" s="52"/>
    </row>
    <row r="124" spans="1:18" s="21" customFormat="1" ht="26.25" customHeight="1" thickBot="1">
      <c r="A124" s="116">
        <v>21739014710</v>
      </c>
      <c r="B124" s="117" t="s">
        <v>285</v>
      </c>
      <c r="C124" s="118" t="s">
        <v>11</v>
      </c>
      <c r="D124" s="119">
        <v>100</v>
      </c>
      <c r="E124" s="120" t="s">
        <v>25</v>
      </c>
      <c r="F124" s="121"/>
      <c r="G124" s="122" t="s">
        <v>26</v>
      </c>
      <c r="H124" s="175">
        <v>150.56</v>
      </c>
      <c r="I124" s="176"/>
      <c r="J124" s="45">
        <f t="shared" si="6"/>
        <v>0.2981088</v>
      </c>
      <c r="K124" s="46">
        <f t="shared" si="7"/>
        <v>0</v>
      </c>
      <c r="L124" s="53"/>
      <c r="M124" s="48">
        <f t="shared" si="8"/>
        <v>0</v>
      </c>
      <c r="N124" s="49">
        <f t="shared" si="9"/>
        <v>0</v>
      </c>
      <c r="O124" s="50"/>
      <c r="P124" s="51"/>
      <c r="R124" s="52"/>
    </row>
    <row r="125" spans="1:18" s="21" customFormat="1" ht="26.25" customHeight="1" thickBot="1">
      <c r="A125" s="116">
        <v>21731801550</v>
      </c>
      <c r="B125" s="117" t="s">
        <v>65</v>
      </c>
      <c r="C125" s="118" t="s">
        <v>1</v>
      </c>
      <c r="D125" s="119">
        <v>100</v>
      </c>
      <c r="E125" s="120" t="s">
        <v>24</v>
      </c>
      <c r="F125" s="121"/>
      <c r="G125" s="122" t="s">
        <v>26</v>
      </c>
      <c r="H125" s="175">
        <v>133.92000000000002</v>
      </c>
      <c r="I125" s="176"/>
      <c r="J125" s="45">
        <f t="shared" si="6"/>
        <v>0.2651616000000001</v>
      </c>
      <c r="K125" s="46">
        <f t="shared" si="7"/>
        <v>0</v>
      </c>
      <c r="L125" s="53"/>
      <c r="M125" s="48">
        <f t="shared" si="8"/>
        <v>0</v>
      </c>
      <c r="N125" s="49">
        <f t="shared" si="9"/>
        <v>0</v>
      </c>
      <c r="O125" s="50"/>
      <c r="P125" s="51"/>
      <c r="R125" s="52"/>
    </row>
    <row r="126" spans="1:18" s="21" customFormat="1" ht="26.25" customHeight="1" thickBot="1">
      <c r="A126" s="123">
        <v>21731801710</v>
      </c>
      <c r="B126" s="124" t="s">
        <v>173</v>
      </c>
      <c r="C126" s="125" t="s">
        <v>1</v>
      </c>
      <c r="D126" s="126">
        <v>100</v>
      </c>
      <c r="E126" s="125" t="s">
        <v>25</v>
      </c>
      <c r="F126" s="127"/>
      <c r="G126" s="125" t="s">
        <v>26</v>
      </c>
      <c r="H126" s="175">
        <v>150.56</v>
      </c>
      <c r="I126" s="176"/>
      <c r="J126" s="45">
        <f t="shared" si="6"/>
        <v>0.2981088</v>
      </c>
      <c r="K126" s="46">
        <f t="shared" si="7"/>
        <v>0</v>
      </c>
      <c r="L126" s="53"/>
      <c r="M126" s="48">
        <f t="shared" si="8"/>
        <v>0</v>
      </c>
      <c r="N126" s="49">
        <f t="shared" si="9"/>
        <v>0</v>
      </c>
      <c r="O126" s="50"/>
      <c r="P126" s="51"/>
      <c r="R126" s="52"/>
    </row>
    <row r="127" spans="1:18" s="58" customFormat="1" ht="26.25" customHeight="1" thickBot="1">
      <c r="A127" s="116">
        <v>21731700630</v>
      </c>
      <c r="B127" s="117" t="s">
        <v>286</v>
      </c>
      <c r="C127" s="118" t="s">
        <v>22</v>
      </c>
      <c r="D127" s="119">
        <v>50</v>
      </c>
      <c r="E127" s="120" t="s">
        <v>24</v>
      </c>
      <c r="F127" s="146"/>
      <c r="G127" s="122" t="s">
        <v>26</v>
      </c>
      <c r="H127" s="175">
        <v>133.92000000000002</v>
      </c>
      <c r="I127" s="176">
        <v>72</v>
      </c>
      <c r="J127" s="45">
        <f t="shared" si="6"/>
        <v>0.2651616000000001</v>
      </c>
      <c r="K127" s="46">
        <f t="shared" si="7"/>
        <v>0.09504</v>
      </c>
      <c r="L127" s="53"/>
      <c r="M127" s="48">
        <f t="shared" si="8"/>
        <v>0</v>
      </c>
      <c r="N127" s="49">
        <f t="shared" si="9"/>
        <v>0</v>
      </c>
      <c r="O127" s="61"/>
      <c r="P127" s="51"/>
      <c r="R127" s="52"/>
    </row>
    <row r="128" spans="1:18" s="58" customFormat="1" ht="26.25" customHeight="1" thickBot="1">
      <c r="A128" s="116">
        <v>21731702630</v>
      </c>
      <c r="B128" s="117" t="s">
        <v>286</v>
      </c>
      <c r="C128" s="118"/>
      <c r="D128" s="119">
        <v>50</v>
      </c>
      <c r="E128" s="120" t="s">
        <v>24</v>
      </c>
      <c r="F128" s="146"/>
      <c r="G128" s="122" t="s">
        <v>26</v>
      </c>
      <c r="H128" s="175">
        <v>133.92000000000002</v>
      </c>
      <c r="I128" s="176"/>
      <c r="J128" s="45">
        <f t="shared" si="6"/>
        <v>0.2651616000000001</v>
      </c>
      <c r="K128" s="46">
        <f t="shared" si="7"/>
        <v>0</v>
      </c>
      <c r="L128" s="53"/>
      <c r="M128" s="48">
        <f t="shared" si="8"/>
        <v>0</v>
      </c>
      <c r="N128" s="49">
        <f t="shared" si="9"/>
        <v>0</v>
      </c>
      <c r="O128" s="54"/>
      <c r="P128" s="51"/>
      <c r="R128" s="52"/>
    </row>
    <row r="129" spans="1:18" s="58" customFormat="1" ht="26.25" customHeight="1" thickBot="1">
      <c r="A129" s="153">
        <v>21731001550</v>
      </c>
      <c r="B129" s="117" t="s">
        <v>287</v>
      </c>
      <c r="C129" s="118" t="s">
        <v>16</v>
      </c>
      <c r="D129" s="119">
        <v>100</v>
      </c>
      <c r="E129" s="120" t="s">
        <v>24</v>
      </c>
      <c r="F129" s="160"/>
      <c r="G129" s="122" t="s">
        <v>26</v>
      </c>
      <c r="H129" s="175">
        <v>133.92000000000002</v>
      </c>
      <c r="I129" s="176">
        <v>48</v>
      </c>
      <c r="J129" s="45">
        <f t="shared" si="6"/>
        <v>0.2651616000000001</v>
      </c>
      <c r="K129" s="46">
        <f t="shared" si="7"/>
        <v>0.06336</v>
      </c>
      <c r="L129" s="53"/>
      <c r="M129" s="48">
        <f t="shared" si="8"/>
        <v>0</v>
      </c>
      <c r="N129" s="49">
        <f t="shared" si="9"/>
        <v>0</v>
      </c>
      <c r="O129" s="54"/>
      <c r="P129" s="51"/>
      <c r="R129" s="52"/>
    </row>
    <row r="130" spans="1:18" s="58" customFormat="1" ht="26.25" customHeight="1" thickBot="1">
      <c r="A130" s="153">
        <v>21731007550</v>
      </c>
      <c r="B130" s="117" t="s">
        <v>288</v>
      </c>
      <c r="C130" s="118" t="s">
        <v>5</v>
      </c>
      <c r="D130" s="119">
        <v>100</v>
      </c>
      <c r="E130" s="120" t="s">
        <v>24</v>
      </c>
      <c r="F130" s="160"/>
      <c r="G130" s="122" t="s">
        <v>26</v>
      </c>
      <c r="H130" s="175">
        <v>133.92000000000002</v>
      </c>
      <c r="I130" s="176">
        <v>48</v>
      </c>
      <c r="J130" s="45">
        <f t="shared" si="6"/>
        <v>0.2651616000000001</v>
      </c>
      <c r="K130" s="46">
        <f t="shared" si="7"/>
        <v>0.06336</v>
      </c>
      <c r="L130" s="53"/>
      <c r="M130" s="48">
        <f t="shared" si="8"/>
        <v>0</v>
      </c>
      <c r="N130" s="49">
        <f t="shared" si="9"/>
        <v>0</v>
      </c>
      <c r="O130" s="50"/>
      <c r="P130" s="51"/>
      <c r="R130" s="52"/>
    </row>
    <row r="131" spans="1:18" s="21" customFormat="1" ht="26.25" customHeight="1" thickBot="1">
      <c r="A131" s="153">
        <v>21731006550</v>
      </c>
      <c r="B131" s="117" t="s">
        <v>289</v>
      </c>
      <c r="C131" s="118" t="s">
        <v>11</v>
      </c>
      <c r="D131" s="119">
        <v>100</v>
      </c>
      <c r="E131" s="120" t="s">
        <v>24</v>
      </c>
      <c r="F131" s="160"/>
      <c r="G131" s="122" t="s">
        <v>26</v>
      </c>
      <c r="H131" s="175">
        <v>133.92000000000002</v>
      </c>
      <c r="I131" s="176">
        <v>48</v>
      </c>
      <c r="J131" s="45">
        <f t="shared" si="6"/>
        <v>0.2651616000000001</v>
      </c>
      <c r="K131" s="46">
        <f t="shared" si="7"/>
        <v>0.06336</v>
      </c>
      <c r="L131" s="53"/>
      <c r="M131" s="48">
        <f t="shared" si="8"/>
        <v>0</v>
      </c>
      <c r="N131" s="49">
        <f t="shared" si="9"/>
        <v>0</v>
      </c>
      <c r="O131" s="61"/>
      <c r="P131" s="51"/>
      <c r="R131" s="52"/>
    </row>
    <row r="132" spans="1:18" s="21" customFormat="1" ht="26.25" customHeight="1" thickBot="1">
      <c r="A132" s="123">
        <v>21180830550</v>
      </c>
      <c r="B132" s="117" t="s">
        <v>290</v>
      </c>
      <c r="C132" s="118" t="s">
        <v>22</v>
      </c>
      <c r="D132" s="119">
        <v>100</v>
      </c>
      <c r="E132" s="120" t="s">
        <v>24</v>
      </c>
      <c r="F132" s="157"/>
      <c r="G132" s="122" t="s">
        <v>26</v>
      </c>
      <c r="H132" s="175">
        <v>141.20000000000002</v>
      </c>
      <c r="I132" s="176"/>
      <c r="J132" s="45">
        <f t="shared" si="6"/>
        <v>0.27957600000000005</v>
      </c>
      <c r="K132" s="46">
        <f t="shared" si="7"/>
        <v>0</v>
      </c>
      <c r="L132" s="53"/>
      <c r="M132" s="48">
        <f t="shared" si="8"/>
        <v>0</v>
      </c>
      <c r="N132" s="49">
        <f t="shared" si="9"/>
        <v>0</v>
      </c>
      <c r="O132" s="50"/>
      <c r="P132" s="51"/>
      <c r="R132" s="52"/>
    </row>
    <row r="133" spans="1:18" s="21" customFormat="1" ht="26.25" customHeight="1" thickBot="1">
      <c r="A133" s="145">
        <v>21180840710</v>
      </c>
      <c r="B133" s="124" t="s">
        <v>291</v>
      </c>
      <c r="C133" s="125"/>
      <c r="D133" s="126">
        <v>100</v>
      </c>
      <c r="E133" s="125" t="s">
        <v>25</v>
      </c>
      <c r="F133" s="146"/>
      <c r="G133" s="122" t="s">
        <v>26</v>
      </c>
      <c r="H133" s="175">
        <v>156.8</v>
      </c>
      <c r="I133" s="176"/>
      <c r="J133" s="45">
        <f t="shared" si="6"/>
        <v>0.310464</v>
      </c>
      <c r="K133" s="46">
        <f t="shared" si="7"/>
        <v>0</v>
      </c>
      <c r="L133" s="53"/>
      <c r="M133" s="48">
        <f t="shared" si="8"/>
        <v>0</v>
      </c>
      <c r="N133" s="49">
        <f t="shared" si="9"/>
        <v>0</v>
      </c>
      <c r="O133" s="61"/>
      <c r="P133" s="51"/>
      <c r="R133" s="52"/>
    </row>
    <row r="134" spans="1:18" s="21" customFormat="1" ht="20.25" thickBot="1">
      <c r="A134" s="116">
        <v>21180013550</v>
      </c>
      <c r="B134" s="117" t="s">
        <v>66</v>
      </c>
      <c r="C134" s="118" t="s">
        <v>22</v>
      </c>
      <c r="D134" s="119">
        <v>100</v>
      </c>
      <c r="E134" s="120" t="s">
        <v>24</v>
      </c>
      <c r="F134" s="121"/>
      <c r="G134" s="122" t="s">
        <v>26</v>
      </c>
      <c r="H134" s="175">
        <v>150.56</v>
      </c>
      <c r="I134" s="176"/>
      <c r="J134" s="45">
        <f t="shared" si="6"/>
        <v>0.2981088</v>
      </c>
      <c r="K134" s="46">
        <f t="shared" si="7"/>
        <v>0</v>
      </c>
      <c r="L134" s="53"/>
      <c r="M134" s="48">
        <f t="shared" si="8"/>
        <v>0</v>
      </c>
      <c r="N134" s="49">
        <f t="shared" si="9"/>
        <v>0</v>
      </c>
      <c r="O134" s="50"/>
      <c r="P134" s="51"/>
      <c r="R134" s="52"/>
    </row>
    <row r="135" spans="1:18" s="21" customFormat="1" ht="26.25" customHeight="1" thickBot="1">
      <c r="A135" s="123">
        <v>21180013710</v>
      </c>
      <c r="B135" s="124" t="s">
        <v>174</v>
      </c>
      <c r="C135" s="125"/>
      <c r="D135" s="126">
        <v>100</v>
      </c>
      <c r="E135" s="125" t="s">
        <v>25</v>
      </c>
      <c r="F135" s="136"/>
      <c r="G135" s="125" t="s">
        <v>26</v>
      </c>
      <c r="H135" s="175">
        <v>172.4</v>
      </c>
      <c r="I135" s="176"/>
      <c r="J135" s="45">
        <f t="shared" si="6"/>
        <v>0.34135200000000004</v>
      </c>
      <c r="K135" s="46">
        <f t="shared" si="7"/>
        <v>0</v>
      </c>
      <c r="L135" s="53"/>
      <c r="M135" s="48">
        <f t="shared" si="8"/>
        <v>0</v>
      </c>
      <c r="N135" s="49">
        <f t="shared" si="9"/>
        <v>0</v>
      </c>
      <c r="O135" s="50"/>
      <c r="P135" s="51"/>
      <c r="R135" s="52"/>
    </row>
    <row r="136" spans="1:18" s="21" customFormat="1" ht="26.25" customHeight="1" thickBot="1">
      <c r="A136" s="116">
        <v>21180000550</v>
      </c>
      <c r="B136" s="117" t="s">
        <v>67</v>
      </c>
      <c r="C136" s="118" t="s">
        <v>22</v>
      </c>
      <c r="D136" s="119">
        <v>100</v>
      </c>
      <c r="E136" s="120" t="s">
        <v>24</v>
      </c>
      <c r="F136" s="121"/>
      <c r="G136" s="122" t="s">
        <v>26</v>
      </c>
      <c r="H136" s="175">
        <v>133.92000000000002</v>
      </c>
      <c r="I136" s="176"/>
      <c r="J136" s="45">
        <f t="shared" si="6"/>
        <v>0.2651616000000001</v>
      </c>
      <c r="K136" s="46">
        <f t="shared" si="7"/>
        <v>0</v>
      </c>
      <c r="L136" s="53"/>
      <c r="M136" s="48">
        <f t="shared" si="8"/>
        <v>0</v>
      </c>
      <c r="N136" s="49">
        <f t="shared" si="9"/>
        <v>0</v>
      </c>
      <c r="O136" s="50"/>
      <c r="P136" s="51"/>
      <c r="R136" s="52"/>
    </row>
    <row r="137" spans="1:18" s="58" customFormat="1" ht="26.25" customHeight="1" thickBot="1">
      <c r="A137" s="116">
        <v>21180820550</v>
      </c>
      <c r="B137" s="117" t="s">
        <v>68</v>
      </c>
      <c r="C137" s="118" t="s">
        <v>22</v>
      </c>
      <c r="D137" s="119">
        <v>100</v>
      </c>
      <c r="E137" s="120" t="s">
        <v>24</v>
      </c>
      <c r="F137" s="121"/>
      <c r="G137" s="122" t="s">
        <v>26</v>
      </c>
      <c r="H137" s="175">
        <v>133.92000000000002</v>
      </c>
      <c r="I137" s="176"/>
      <c r="J137" s="45">
        <f t="shared" si="6"/>
        <v>0.2651616000000001</v>
      </c>
      <c r="K137" s="46">
        <f t="shared" si="7"/>
        <v>0</v>
      </c>
      <c r="L137" s="53"/>
      <c r="M137" s="48">
        <f t="shared" si="8"/>
        <v>0</v>
      </c>
      <c r="N137" s="49">
        <f t="shared" si="9"/>
        <v>0</v>
      </c>
      <c r="O137" s="50"/>
      <c r="P137" s="51"/>
      <c r="R137" s="52"/>
    </row>
    <row r="138" spans="1:18" s="21" customFormat="1" ht="26.25" customHeight="1" thickBot="1">
      <c r="A138" s="116">
        <v>21180810550</v>
      </c>
      <c r="B138" s="117" t="s">
        <v>69</v>
      </c>
      <c r="C138" s="118" t="s">
        <v>22</v>
      </c>
      <c r="D138" s="119">
        <v>100</v>
      </c>
      <c r="E138" s="120" t="s">
        <v>24</v>
      </c>
      <c r="F138" s="121"/>
      <c r="G138" s="122" t="s">
        <v>26</v>
      </c>
      <c r="H138" s="175">
        <v>133.92000000000002</v>
      </c>
      <c r="I138" s="176"/>
      <c r="J138" s="45">
        <f t="shared" si="6"/>
        <v>0.2651616000000001</v>
      </c>
      <c r="K138" s="46">
        <f t="shared" si="7"/>
        <v>0</v>
      </c>
      <c r="L138" s="53"/>
      <c r="M138" s="48">
        <f t="shared" si="8"/>
        <v>0</v>
      </c>
      <c r="N138" s="49">
        <f t="shared" si="9"/>
        <v>0</v>
      </c>
      <c r="O138" s="50"/>
      <c r="P138" s="51"/>
      <c r="R138" s="52"/>
    </row>
    <row r="139" spans="1:18" s="21" customFormat="1" ht="26.25" customHeight="1" thickBot="1">
      <c r="A139" s="116">
        <v>21180800550</v>
      </c>
      <c r="B139" s="117" t="s">
        <v>70</v>
      </c>
      <c r="C139" s="118" t="s">
        <v>22</v>
      </c>
      <c r="D139" s="119">
        <v>100</v>
      </c>
      <c r="E139" s="120" t="s">
        <v>24</v>
      </c>
      <c r="F139" s="121"/>
      <c r="G139" s="122" t="s">
        <v>26</v>
      </c>
      <c r="H139" s="175">
        <v>133.92000000000002</v>
      </c>
      <c r="I139" s="176"/>
      <c r="J139" s="45">
        <f t="shared" si="6"/>
        <v>0.2651616000000001</v>
      </c>
      <c r="K139" s="46">
        <f t="shared" si="7"/>
        <v>0</v>
      </c>
      <c r="L139" s="53"/>
      <c r="M139" s="48">
        <f t="shared" si="8"/>
        <v>0</v>
      </c>
      <c r="N139" s="49">
        <f t="shared" si="9"/>
        <v>0</v>
      </c>
      <c r="O139" s="50"/>
      <c r="P139" s="51"/>
      <c r="R139" s="52"/>
    </row>
    <row r="140" spans="1:18" s="21" customFormat="1" ht="26.25" customHeight="1" thickBot="1">
      <c r="A140" s="116">
        <v>21180501550</v>
      </c>
      <c r="B140" s="117" t="s">
        <v>71</v>
      </c>
      <c r="C140" s="118" t="s">
        <v>22</v>
      </c>
      <c r="D140" s="119">
        <v>100</v>
      </c>
      <c r="E140" s="120" t="s">
        <v>24</v>
      </c>
      <c r="F140" s="121"/>
      <c r="G140" s="122" t="s">
        <v>26</v>
      </c>
      <c r="H140" s="175">
        <v>133.92000000000002</v>
      </c>
      <c r="I140" s="176"/>
      <c r="J140" s="45">
        <f aca="true" t="shared" si="10" ref="J140:J205">((H140*1.32)/1000)*1.5</f>
        <v>0.2651616000000001</v>
      </c>
      <c r="K140" s="46">
        <f aca="true" t="shared" si="11" ref="K140:K205">(I140*1.32)/1000</f>
        <v>0</v>
      </c>
      <c r="L140" s="53"/>
      <c r="M140" s="48">
        <f t="shared" si="8"/>
        <v>0</v>
      </c>
      <c r="N140" s="49">
        <f t="shared" si="9"/>
        <v>0</v>
      </c>
      <c r="O140" s="50"/>
      <c r="P140" s="51"/>
      <c r="R140" s="52"/>
    </row>
    <row r="141" spans="1:18" s="21" customFormat="1" ht="26.25" customHeight="1" thickBot="1">
      <c r="A141" s="123">
        <v>21180501710</v>
      </c>
      <c r="B141" s="124" t="s">
        <v>175</v>
      </c>
      <c r="C141" s="125"/>
      <c r="D141" s="126">
        <v>100</v>
      </c>
      <c r="E141" s="125" t="s">
        <v>25</v>
      </c>
      <c r="F141" s="136"/>
      <c r="G141" s="125" t="s">
        <v>26</v>
      </c>
      <c r="H141" s="175">
        <v>150.56</v>
      </c>
      <c r="I141" s="176"/>
      <c r="J141" s="45">
        <f t="shared" si="10"/>
        <v>0.2981088</v>
      </c>
      <c r="K141" s="46">
        <f t="shared" si="11"/>
        <v>0</v>
      </c>
      <c r="L141" s="53"/>
      <c r="M141" s="48">
        <f t="shared" si="8"/>
        <v>0</v>
      </c>
      <c r="N141" s="49">
        <f t="shared" si="9"/>
        <v>0</v>
      </c>
      <c r="O141" s="54"/>
      <c r="P141" s="51"/>
      <c r="R141" s="52"/>
    </row>
    <row r="142" spans="1:18" s="21" customFormat="1" ht="26.25" customHeight="1" thickBot="1">
      <c r="A142" s="116">
        <v>21181000550</v>
      </c>
      <c r="B142" s="117" t="s">
        <v>195</v>
      </c>
      <c r="C142" s="118" t="s">
        <v>22</v>
      </c>
      <c r="D142" s="119">
        <v>100</v>
      </c>
      <c r="E142" s="120" t="s">
        <v>24</v>
      </c>
      <c r="F142" s="121"/>
      <c r="G142" s="122" t="s">
        <v>26</v>
      </c>
      <c r="H142" s="175">
        <v>133.92000000000002</v>
      </c>
      <c r="I142" s="176"/>
      <c r="J142" s="45">
        <f t="shared" si="10"/>
        <v>0.2651616000000001</v>
      </c>
      <c r="K142" s="46">
        <f t="shared" si="11"/>
        <v>0</v>
      </c>
      <c r="L142" s="53"/>
      <c r="M142" s="48">
        <f t="shared" si="8"/>
        <v>0</v>
      </c>
      <c r="N142" s="49">
        <f t="shared" si="9"/>
        <v>0</v>
      </c>
      <c r="O142" s="54"/>
      <c r="P142" s="51"/>
      <c r="R142" s="52"/>
    </row>
    <row r="143" spans="1:18" s="21" customFormat="1" ht="26.25" customHeight="1" thickBot="1">
      <c r="A143" s="116">
        <v>21189012710</v>
      </c>
      <c r="B143" s="117" t="s">
        <v>196</v>
      </c>
      <c r="C143" s="118" t="s">
        <v>22</v>
      </c>
      <c r="D143" s="119">
        <v>100</v>
      </c>
      <c r="E143" s="120" t="s">
        <v>25</v>
      </c>
      <c r="F143" s="121"/>
      <c r="G143" s="122" t="s">
        <v>26</v>
      </c>
      <c r="H143" s="175">
        <v>150.56</v>
      </c>
      <c r="I143" s="176"/>
      <c r="J143" s="45">
        <f t="shared" si="10"/>
        <v>0.2981088</v>
      </c>
      <c r="K143" s="46">
        <f t="shared" si="11"/>
        <v>0</v>
      </c>
      <c r="L143" s="53"/>
      <c r="M143" s="48">
        <f t="shared" si="8"/>
        <v>0</v>
      </c>
      <c r="N143" s="49">
        <f t="shared" si="9"/>
        <v>0</v>
      </c>
      <c r="O143" s="54"/>
      <c r="P143" s="51"/>
      <c r="R143" s="52"/>
    </row>
    <row r="144" spans="1:18" s="21" customFormat="1" ht="26.25" customHeight="1" thickBot="1">
      <c r="A144" s="116">
        <v>21189001710</v>
      </c>
      <c r="B144" s="117" t="s">
        <v>72</v>
      </c>
      <c r="C144" s="118" t="s">
        <v>22</v>
      </c>
      <c r="D144" s="119">
        <v>100</v>
      </c>
      <c r="E144" s="120" t="s">
        <v>25</v>
      </c>
      <c r="F144" s="121"/>
      <c r="G144" s="122" t="s">
        <v>26</v>
      </c>
      <c r="H144" s="175">
        <v>141.20000000000002</v>
      </c>
      <c r="I144" s="176"/>
      <c r="J144" s="45">
        <f t="shared" si="10"/>
        <v>0.27957600000000005</v>
      </c>
      <c r="K144" s="46">
        <f t="shared" si="11"/>
        <v>0</v>
      </c>
      <c r="L144" s="53"/>
      <c r="M144" s="48">
        <f t="shared" si="8"/>
        <v>0</v>
      </c>
      <c r="N144" s="49">
        <f t="shared" si="9"/>
        <v>0</v>
      </c>
      <c r="O144" s="54"/>
      <c r="P144" s="51"/>
      <c r="R144" s="52"/>
    </row>
    <row r="145" spans="1:18" s="21" customFormat="1" ht="20.25" thickBot="1">
      <c r="A145" s="161">
        <v>24571200550</v>
      </c>
      <c r="B145" s="117" t="s">
        <v>292</v>
      </c>
      <c r="C145" s="118" t="s">
        <v>4</v>
      </c>
      <c r="D145" s="119">
        <v>100</v>
      </c>
      <c r="E145" s="120" t="s">
        <v>23</v>
      </c>
      <c r="F145" s="121"/>
      <c r="G145" s="122" t="s">
        <v>26</v>
      </c>
      <c r="H145" s="175">
        <v>200.48000000000002</v>
      </c>
      <c r="I145" s="176">
        <v>114</v>
      </c>
      <c r="J145" s="45">
        <f t="shared" si="10"/>
        <v>0.39695040000000015</v>
      </c>
      <c r="K145" s="46">
        <f t="shared" si="11"/>
        <v>0.15048000000000003</v>
      </c>
      <c r="L145" s="53"/>
      <c r="M145" s="48">
        <f t="shared" si="8"/>
        <v>0</v>
      </c>
      <c r="N145" s="49">
        <f t="shared" si="9"/>
        <v>0</v>
      </c>
      <c r="O145" s="54"/>
      <c r="P145" s="51"/>
      <c r="R145" s="52"/>
    </row>
    <row r="146" spans="1:18" s="21" customFormat="1" ht="26.25" customHeight="1" thickBot="1">
      <c r="A146" s="161">
        <v>24571210550</v>
      </c>
      <c r="B146" s="117" t="s">
        <v>292</v>
      </c>
      <c r="C146" s="118" t="s">
        <v>4</v>
      </c>
      <c r="D146" s="119">
        <v>100</v>
      </c>
      <c r="E146" s="120" t="s">
        <v>23</v>
      </c>
      <c r="F146" s="121"/>
      <c r="G146" s="122" t="s">
        <v>26</v>
      </c>
      <c r="H146" s="175">
        <v>200.48000000000002</v>
      </c>
      <c r="I146" s="176"/>
      <c r="J146" s="45">
        <f t="shared" si="10"/>
        <v>0.39695040000000015</v>
      </c>
      <c r="K146" s="46">
        <f t="shared" si="11"/>
        <v>0</v>
      </c>
      <c r="L146" s="53"/>
      <c r="M146" s="48">
        <f t="shared" si="8"/>
        <v>0</v>
      </c>
      <c r="N146" s="49">
        <f t="shared" si="9"/>
        <v>0</v>
      </c>
      <c r="O146" s="54"/>
      <c r="P146" s="51"/>
      <c r="R146" s="52"/>
    </row>
    <row r="147" spans="1:18" s="21" customFormat="1" ht="26.25" customHeight="1" thickBot="1">
      <c r="A147" s="133">
        <v>22300000550</v>
      </c>
      <c r="B147" s="124" t="s">
        <v>293</v>
      </c>
      <c r="C147" s="118" t="s">
        <v>22</v>
      </c>
      <c r="D147" s="119">
        <v>100</v>
      </c>
      <c r="E147" s="120" t="s">
        <v>24</v>
      </c>
      <c r="F147" s="121"/>
      <c r="G147" s="122" t="s">
        <v>26</v>
      </c>
      <c r="H147" s="175">
        <v>150.56</v>
      </c>
      <c r="I147" s="176"/>
      <c r="J147" s="45">
        <f t="shared" si="10"/>
        <v>0.2981088</v>
      </c>
      <c r="K147" s="46">
        <f t="shared" si="11"/>
        <v>0</v>
      </c>
      <c r="L147" s="53"/>
      <c r="M147" s="48">
        <f t="shared" si="8"/>
        <v>0</v>
      </c>
      <c r="N147" s="49">
        <f t="shared" si="9"/>
        <v>0</v>
      </c>
      <c r="O147" s="50"/>
      <c r="P147" s="51"/>
      <c r="R147" s="52"/>
    </row>
    <row r="148" spans="1:18" s="21" customFormat="1" ht="26.25" customHeight="1" thickBot="1">
      <c r="A148" s="123">
        <v>25211113550</v>
      </c>
      <c r="B148" s="124" t="s">
        <v>176</v>
      </c>
      <c r="C148" s="125" t="s">
        <v>9</v>
      </c>
      <c r="D148" s="126">
        <v>100</v>
      </c>
      <c r="E148" s="125" t="s">
        <v>24</v>
      </c>
      <c r="F148" s="136"/>
      <c r="G148" s="125" t="s">
        <v>26</v>
      </c>
      <c r="H148" s="175">
        <v>156.8</v>
      </c>
      <c r="I148" s="176"/>
      <c r="J148" s="45">
        <f t="shared" si="10"/>
        <v>0.310464</v>
      </c>
      <c r="K148" s="46">
        <f t="shared" si="11"/>
        <v>0</v>
      </c>
      <c r="L148" s="53"/>
      <c r="M148" s="48">
        <f aca="true" t="shared" si="12" ref="M148:M213">(J148+K148)*L148</f>
        <v>0</v>
      </c>
      <c r="N148" s="49">
        <f aca="true" t="shared" si="13" ref="N148:N213">M148-(M148*$J$6)</f>
        <v>0</v>
      </c>
      <c r="O148" s="61"/>
      <c r="P148" s="51"/>
      <c r="R148" s="52"/>
    </row>
    <row r="149" spans="1:18" s="21" customFormat="1" ht="26.25" customHeight="1" thickBot="1">
      <c r="A149" s="123">
        <v>25211113710</v>
      </c>
      <c r="B149" s="124" t="s">
        <v>177</v>
      </c>
      <c r="C149" s="125" t="s">
        <v>9</v>
      </c>
      <c r="D149" s="126">
        <v>100</v>
      </c>
      <c r="E149" s="125" t="s">
        <v>25</v>
      </c>
      <c r="F149" s="136"/>
      <c r="G149" s="125" t="s">
        <v>26</v>
      </c>
      <c r="H149" s="175">
        <v>180.72</v>
      </c>
      <c r="I149" s="176"/>
      <c r="J149" s="45">
        <f t="shared" si="10"/>
        <v>0.35782559999999997</v>
      </c>
      <c r="K149" s="46">
        <f t="shared" si="11"/>
        <v>0</v>
      </c>
      <c r="L149" s="53"/>
      <c r="M149" s="48">
        <f t="shared" si="12"/>
        <v>0</v>
      </c>
      <c r="N149" s="49">
        <f t="shared" si="13"/>
        <v>0</v>
      </c>
      <c r="O149" s="54"/>
      <c r="P149" s="51"/>
      <c r="R149" s="52"/>
    </row>
    <row r="150" spans="1:18" s="21" customFormat="1" ht="26.25" customHeight="1" thickBot="1">
      <c r="A150" s="116">
        <v>25210500550</v>
      </c>
      <c r="B150" s="117" t="s">
        <v>294</v>
      </c>
      <c r="C150" s="118" t="s">
        <v>10</v>
      </c>
      <c r="D150" s="119">
        <v>100</v>
      </c>
      <c r="E150" s="120" t="s">
        <v>24</v>
      </c>
      <c r="F150" s="121"/>
      <c r="G150" s="122" t="s">
        <v>26</v>
      </c>
      <c r="H150" s="175">
        <v>141.40800000000002</v>
      </c>
      <c r="I150" s="176"/>
      <c r="J150" s="45">
        <f t="shared" si="10"/>
        <v>0.27998784000000004</v>
      </c>
      <c r="K150" s="46">
        <f t="shared" si="11"/>
        <v>0</v>
      </c>
      <c r="L150" s="53"/>
      <c r="M150" s="48">
        <f t="shared" si="12"/>
        <v>0</v>
      </c>
      <c r="N150" s="49">
        <f t="shared" si="13"/>
        <v>0</v>
      </c>
      <c r="O150" s="54"/>
      <c r="P150" s="51"/>
      <c r="R150" s="52"/>
    </row>
    <row r="151" spans="1:18" s="21" customFormat="1" ht="26.25" customHeight="1" thickBot="1">
      <c r="A151" s="116">
        <v>25219005710</v>
      </c>
      <c r="B151" s="117" t="s">
        <v>295</v>
      </c>
      <c r="C151" s="118" t="s">
        <v>10</v>
      </c>
      <c r="D151" s="119">
        <v>100</v>
      </c>
      <c r="E151" s="120" t="s">
        <v>25</v>
      </c>
      <c r="F151" s="121"/>
      <c r="G151" s="122" t="s">
        <v>26</v>
      </c>
      <c r="H151" s="175">
        <v>172.4</v>
      </c>
      <c r="I151" s="176"/>
      <c r="J151" s="45">
        <f t="shared" si="10"/>
        <v>0.34135200000000004</v>
      </c>
      <c r="K151" s="46">
        <f t="shared" si="11"/>
        <v>0</v>
      </c>
      <c r="L151" s="53"/>
      <c r="M151" s="48">
        <f t="shared" si="12"/>
        <v>0</v>
      </c>
      <c r="N151" s="49">
        <f t="shared" si="13"/>
        <v>0</v>
      </c>
      <c r="O151" s="54"/>
      <c r="P151" s="51"/>
      <c r="R151" s="52"/>
    </row>
    <row r="152" spans="1:18" s="21" customFormat="1" ht="26.25" customHeight="1" thickBot="1">
      <c r="A152" s="116">
        <v>25210400550</v>
      </c>
      <c r="B152" s="117" t="s">
        <v>73</v>
      </c>
      <c r="C152" s="118" t="s">
        <v>9</v>
      </c>
      <c r="D152" s="119">
        <v>100</v>
      </c>
      <c r="E152" s="120" t="s">
        <v>24</v>
      </c>
      <c r="F152" s="121"/>
      <c r="G152" s="122" t="s">
        <v>26</v>
      </c>
      <c r="H152" s="175">
        <v>150.56</v>
      </c>
      <c r="I152" s="176"/>
      <c r="J152" s="45">
        <f t="shared" si="10"/>
        <v>0.2981088</v>
      </c>
      <c r="K152" s="46">
        <f t="shared" si="11"/>
        <v>0</v>
      </c>
      <c r="L152" s="53"/>
      <c r="M152" s="48">
        <f t="shared" si="12"/>
        <v>0</v>
      </c>
      <c r="N152" s="49">
        <f t="shared" si="13"/>
        <v>0</v>
      </c>
      <c r="O152" s="54"/>
      <c r="P152" s="51"/>
      <c r="R152" s="52"/>
    </row>
    <row r="153" spans="1:18" s="63" customFormat="1" ht="26.25" customHeight="1" thickBot="1">
      <c r="A153" s="116">
        <v>25210302550</v>
      </c>
      <c r="B153" s="124" t="s">
        <v>178</v>
      </c>
      <c r="C153" s="118" t="s">
        <v>22</v>
      </c>
      <c r="D153" s="119">
        <v>100</v>
      </c>
      <c r="E153" s="120" t="s">
        <v>24</v>
      </c>
      <c r="F153" s="121"/>
      <c r="G153" s="122" t="s">
        <v>26</v>
      </c>
      <c r="H153" s="175">
        <v>169.28</v>
      </c>
      <c r="I153" s="176"/>
      <c r="J153" s="45">
        <f t="shared" si="10"/>
        <v>0.3351744</v>
      </c>
      <c r="K153" s="46">
        <f t="shared" si="11"/>
        <v>0</v>
      </c>
      <c r="L153" s="53"/>
      <c r="M153" s="48">
        <f t="shared" si="12"/>
        <v>0</v>
      </c>
      <c r="N153" s="49">
        <f t="shared" si="13"/>
        <v>0</v>
      </c>
      <c r="O153" s="54"/>
      <c r="P153" s="51"/>
      <c r="R153" s="52"/>
    </row>
    <row r="154" spans="1:18" s="21" customFormat="1" ht="26.25" customHeight="1" thickBot="1">
      <c r="A154" s="116">
        <v>25211100550</v>
      </c>
      <c r="B154" s="117" t="s">
        <v>74</v>
      </c>
      <c r="C154" s="118" t="s">
        <v>14</v>
      </c>
      <c r="D154" s="119">
        <v>100</v>
      </c>
      <c r="E154" s="120" t="s">
        <v>24</v>
      </c>
      <c r="F154" s="121"/>
      <c r="G154" s="122" t="s">
        <v>26</v>
      </c>
      <c r="H154" s="175">
        <v>150.56</v>
      </c>
      <c r="I154" s="176"/>
      <c r="J154" s="45">
        <f t="shared" si="10"/>
        <v>0.2981088</v>
      </c>
      <c r="K154" s="46">
        <f t="shared" si="11"/>
        <v>0</v>
      </c>
      <c r="L154" s="53"/>
      <c r="M154" s="48">
        <f t="shared" si="12"/>
        <v>0</v>
      </c>
      <c r="N154" s="49">
        <f t="shared" si="13"/>
        <v>0</v>
      </c>
      <c r="O154" s="54"/>
      <c r="P154" s="51"/>
      <c r="R154" s="52"/>
    </row>
    <row r="155" spans="1:18" s="21" customFormat="1" ht="26.25" customHeight="1" thickBot="1">
      <c r="A155" s="123">
        <v>25211100710</v>
      </c>
      <c r="B155" s="124" t="s">
        <v>179</v>
      </c>
      <c r="C155" s="125" t="s">
        <v>14</v>
      </c>
      <c r="D155" s="126">
        <v>100</v>
      </c>
      <c r="E155" s="125" t="s">
        <v>25</v>
      </c>
      <c r="F155" s="136"/>
      <c r="G155" s="125" t="s">
        <v>26</v>
      </c>
      <c r="H155" s="175">
        <v>172.4</v>
      </c>
      <c r="I155" s="176"/>
      <c r="J155" s="45">
        <f t="shared" si="10"/>
        <v>0.34135200000000004</v>
      </c>
      <c r="K155" s="46">
        <f t="shared" si="11"/>
        <v>0</v>
      </c>
      <c r="L155" s="53"/>
      <c r="M155" s="48">
        <f t="shared" si="12"/>
        <v>0</v>
      </c>
      <c r="N155" s="49">
        <f t="shared" si="13"/>
        <v>0</v>
      </c>
      <c r="O155" s="54"/>
      <c r="P155" s="51"/>
      <c r="R155" s="52"/>
    </row>
    <row r="156" spans="1:18" s="21" customFormat="1" ht="26.25" customHeight="1" thickBot="1">
      <c r="A156" s="123">
        <v>25210005550</v>
      </c>
      <c r="B156" s="124" t="s">
        <v>326</v>
      </c>
      <c r="C156" s="125" t="s">
        <v>9</v>
      </c>
      <c r="D156" s="126">
        <v>100</v>
      </c>
      <c r="E156" s="125" t="s">
        <v>24</v>
      </c>
      <c r="F156" s="136"/>
      <c r="G156" s="125" t="s">
        <v>26</v>
      </c>
      <c r="H156" s="175">
        <v>157</v>
      </c>
      <c r="I156" s="176"/>
      <c r="J156" s="45">
        <f t="shared" si="10"/>
        <v>0.31086</v>
      </c>
      <c r="K156" s="46">
        <f>(I156*1.32)/1000</f>
        <v>0</v>
      </c>
      <c r="L156" s="53"/>
      <c r="M156" s="48">
        <f>(J156+K156)*L156</f>
        <v>0</v>
      </c>
      <c r="N156" s="49">
        <f>M156-(M156*$J$6)</f>
        <v>0</v>
      </c>
      <c r="O156" s="54"/>
      <c r="P156" s="51"/>
      <c r="R156" s="52"/>
    </row>
    <row r="157" spans="1:18" s="21" customFormat="1" ht="26.25" customHeight="1" thickBot="1">
      <c r="A157" s="116">
        <v>25210300550</v>
      </c>
      <c r="B157" s="124" t="s">
        <v>296</v>
      </c>
      <c r="C157" s="118" t="s">
        <v>10</v>
      </c>
      <c r="D157" s="119">
        <v>100</v>
      </c>
      <c r="E157" s="120" t="s">
        <v>24</v>
      </c>
      <c r="F157" s="121"/>
      <c r="G157" s="122" t="s">
        <v>26</v>
      </c>
      <c r="H157" s="175">
        <v>133.92000000000002</v>
      </c>
      <c r="I157" s="176"/>
      <c r="J157" s="45">
        <f t="shared" si="10"/>
        <v>0.2651616000000001</v>
      </c>
      <c r="K157" s="46">
        <f t="shared" si="11"/>
        <v>0</v>
      </c>
      <c r="L157" s="53"/>
      <c r="M157" s="48">
        <f t="shared" si="12"/>
        <v>0</v>
      </c>
      <c r="N157" s="49">
        <f t="shared" si="13"/>
        <v>0</v>
      </c>
      <c r="O157" s="54"/>
      <c r="P157" s="51"/>
      <c r="R157" s="52"/>
    </row>
    <row r="158" spans="1:18" s="21" customFormat="1" ht="26.25" customHeight="1" thickBot="1">
      <c r="A158" s="123">
        <v>25219003710</v>
      </c>
      <c r="B158" s="124" t="s">
        <v>297</v>
      </c>
      <c r="C158" s="125" t="s">
        <v>10</v>
      </c>
      <c r="D158" s="126">
        <v>100</v>
      </c>
      <c r="E158" s="125" t="s">
        <v>25</v>
      </c>
      <c r="F158" s="136"/>
      <c r="G158" s="125" t="s">
        <v>26</v>
      </c>
      <c r="H158" s="175">
        <v>150.56</v>
      </c>
      <c r="I158" s="176"/>
      <c r="J158" s="45">
        <f t="shared" si="10"/>
        <v>0.2981088</v>
      </c>
      <c r="K158" s="46">
        <f t="shared" si="11"/>
        <v>0</v>
      </c>
      <c r="L158" s="53"/>
      <c r="M158" s="48">
        <f t="shared" si="12"/>
        <v>0</v>
      </c>
      <c r="N158" s="49">
        <f t="shared" si="13"/>
        <v>0</v>
      </c>
      <c r="O158" s="54"/>
      <c r="P158" s="51"/>
      <c r="R158" s="52"/>
    </row>
    <row r="159" spans="1:18" s="21" customFormat="1" ht="26.25" customHeight="1" thickBot="1">
      <c r="A159" s="123">
        <v>25211109550</v>
      </c>
      <c r="B159" s="124" t="s">
        <v>180</v>
      </c>
      <c r="C159" s="125" t="s">
        <v>9</v>
      </c>
      <c r="D159" s="126">
        <v>100</v>
      </c>
      <c r="E159" s="125" t="s">
        <v>24</v>
      </c>
      <c r="F159" s="136"/>
      <c r="G159" s="122" t="s">
        <v>26</v>
      </c>
      <c r="H159" s="175">
        <v>156.8</v>
      </c>
      <c r="I159" s="176"/>
      <c r="J159" s="45">
        <f t="shared" si="10"/>
        <v>0.310464</v>
      </c>
      <c r="K159" s="46">
        <f t="shared" si="11"/>
        <v>0</v>
      </c>
      <c r="L159" s="53"/>
      <c r="M159" s="48">
        <f t="shared" si="12"/>
        <v>0</v>
      </c>
      <c r="N159" s="49">
        <f t="shared" si="13"/>
        <v>0</v>
      </c>
      <c r="O159" s="61"/>
      <c r="P159" s="51"/>
      <c r="R159" s="52"/>
    </row>
    <row r="160" spans="1:18" s="21" customFormat="1" ht="26.25" customHeight="1" thickBot="1">
      <c r="A160" s="123">
        <v>25211109710</v>
      </c>
      <c r="B160" s="124" t="s">
        <v>181</v>
      </c>
      <c r="C160" s="125" t="s">
        <v>9</v>
      </c>
      <c r="D160" s="126">
        <v>100</v>
      </c>
      <c r="E160" s="125" t="s">
        <v>25</v>
      </c>
      <c r="F160" s="136"/>
      <c r="G160" s="125" t="s">
        <v>26</v>
      </c>
      <c r="H160" s="175">
        <v>180.72</v>
      </c>
      <c r="I160" s="176"/>
      <c r="J160" s="45">
        <f t="shared" si="10"/>
        <v>0.35782559999999997</v>
      </c>
      <c r="K160" s="46">
        <f t="shared" si="11"/>
        <v>0</v>
      </c>
      <c r="L160" s="53"/>
      <c r="M160" s="48">
        <f t="shared" si="12"/>
        <v>0</v>
      </c>
      <c r="N160" s="49">
        <f t="shared" si="13"/>
        <v>0</v>
      </c>
      <c r="O160" s="61"/>
      <c r="P160" s="51"/>
      <c r="R160" s="52"/>
    </row>
    <row r="161" spans="1:18" s="21" customFormat="1" ht="26.25" customHeight="1" thickBot="1">
      <c r="A161" s="116">
        <v>25210303550</v>
      </c>
      <c r="B161" s="124" t="s">
        <v>182</v>
      </c>
      <c r="C161" s="118" t="s">
        <v>22</v>
      </c>
      <c r="D161" s="119">
        <v>100</v>
      </c>
      <c r="E161" s="120" t="s">
        <v>24</v>
      </c>
      <c r="F161" s="121"/>
      <c r="G161" s="122" t="s">
        <v>26</v>
      </c>
      <c r="H161" s="175">
        <v>156.8</v>
      </c>
      <c r="I161" s="176"/>
      <c r="J161" s="45">
        <f t="shared" si="10"/>
        <v>0.310464</v>
      </c>
      <c r="K161" s="46">
        <f t="shared" si="11"/>
        <v>0</v>
      </c>
      <c r="L161" s="53"/>
      <c r="M161" s="48">
        <f t="shared" si="12"/>
        <v>0</v>
      </c>
      <c r="N161" s="49">
        <f t="shared" si="13"/>
        <v>0</v>
      </c>
      <c r="O161" s="61"/>
      <c r="P161" s="51"/>
      <c r="R161" s="52"/>
    </row>
    <row r="162" spans="1:18" s="21" customFormat="1" ht="26.25" customHeight="1" thickBot="1">
      <c r="A162" s="123">
        <v>25219010710</v>
      </c>
      <c r="B162" s="124" t="s">
        <v>183</v>
      </c>
      <c r="C162" s="125"/>
      <c r="D162" s="126">
        <v>100</v>
      </c>
      <c r="E162" s="125" t="s">
        <v>25</v>
      </c>
      <c r="F162" s="127"/>
      <c r="G162" s="125" t="s">
        <v>26</v>
      </c>
      <c r="H162" s="175">
        <v>180.72</v>
      </c>
      <c r="I162" s="176"/>
      <c r="J162" s="45">
        <f t="shared" si="10"/>
        <v>0.35782559999999997</v>
      </c>
      <c r="K162" s="46">
        <f t="shared" si="11"/>
        <v>0</v>
      </c>
      <c r="L162" s="53"/>
      <c r="M162" s="48">
        <f t="shared" si="12"/>
        <v>0</v>
      </c>
      <c r="N162" s="49">
        <f t="shared" si="13"/>
        <v>0</v>
      </c>
      <c r="O162" s="61"/>
      <c r="P162" s="51"/>
      <c r="R162" s="52"/>
    </row>
    <row r="163" spans="1:18" s="21" customFormat="1" ht="26.25" customHeight="1" thickBot="1">
      <c r="A163" s="116">
        <v>25210600550</v>
      </c>
      <c r="B163" s="124" t="s">
        <v>125</v>
      </c>
      <c r="C163" s="118" t="s">
        <v>9</v>
      </c>
      <c r="D163" s="119">
        <v>100</v>
      </c>
      <c r="E163" s="120" t="s">
        <v>24</v>
      </c>
      <c r="F163" s="121"/>
      <c r="G163" s="122" t="s">
        <v>26</v>
      </c>
      <c r="H163" s="175">
        <v>141.20000000000002</v>
      </c>
      <c r="I163" s="176"/>
      <c r="J163" s="45">
        <f t="shared" si="10"/>
        <v>0.27957600000000005</v>
      </c>
      <c r="K163" s="46">
        <f t="shared" si="11"/>
        <v>0</v>
      </c>
      <c r="L163" s="53"/>
      <c r="M163" s="48">
        <f t="shared" si="12"/>
        <v>0</v>
      </c>
      <c r="N163" s="49">
        <f t="shared" si="13"/>
        <v>0</v>
      </c>
      <c r="O163" s="61"/>
      <c r="P163" s="51"/>
      <c r="R163" s="52"/>
    </row>
    <row r="164" spans="1:18" s="21" customFormat="1" ht="26.25" customHeight="1" thickBot="1">
      <c r="A164" s="116">
        <v>25211103550</v>
      </c>
      <c r="B164" s="117" t="s">
        <v>75</v>
      </c>
      <c r="C164" s="118" t="s">
        <v>10</v>
      </c>
      <c r="D164" s="119">
        <v>100</v>
      </c>
      <c r="E164" s="120" t="s">
        <v>24</v>
      </c>
      <c r="F164" s="146"/>
      <c r="G164" s="122" t="s">
        <v>26</v>
      </c>
      <c r="H164" s="175">
        <v>156.8</v>
      </c>
      <c r="I164" s="176"/>
      <c r="J164" s="45">
        <f t="shared" si="10"/>
        <v>0.310464</v>
      </c>
      <c r="K164" s="46">
        <f t="shared" si="11"/>
        <v>0</v>
      </c>
      <c r="L164" s="53"/>
      <c r="M164" s="48">
        <f t="shared" si="12"/>
        <v>0</v>
      </c>
      <c r="N164" s="49">
        <f t="shared" si="13"/>
        <v>0</v>
      </c>
      <c r="O164" s="54"/>
      <c r="P164" s="51"/>
      <c r="R164" s="52"/>
    </row>
    <row r="165" spans="1:18" s="21" customFormat="1" ht="26.25" customHeight="1" thickBot="1">
      <c r="A165" s="116">
        <v>25212103710</v>
      </c>
      <c r="B165" s="117" t="s">
        <v>76</v>
      </c>
      <c r="C165" s="118" t="s">
        <v>10</v>
      </c>
      <c r="D165" s="119">
        <v>100</v>
      </c>
      <c r="E165" s="120" t="s">
        <v>25</v>
      </c>
      <c r="F165" s="157"/>
      <c r="G165" s="122" t="s">
        <v>26</v>
      </c>
      <c r="H165" s="175">
        <v>180.72</v>
      </c>
      <c r="I165" s="176"/>
      <c r="J165" s="45">
        <f t="shared" si="10"/>
        <v>0.35782559999999997</v>
      </c>
      <c r="K165" s="46">
        <f t="shared" si="11"/>
        <v>0</v>
      </c>
      <c r="L165" s="53"/>
      <c r="M165" s="48">
        <f t="shared" si="12"/>
        <v>0</v>
      </c>
      <c r="N165" s="49">
        <f t="shared" si="13"/>
        <v>0</v>
      </c>
      <c r="O165" s="54"/>
      <c r="P165" s="51"/>
      <c r="R165" s="52"/>
    </row>
    <row r="166" spans="1:18" s="21" customFormat="1" ht="26.25" customHeight="1" thickBot="1">
      <c r="A166" s="135">
        <v>25210001550</v>
      </c>
      <c r="B166" s="117" t="s">
        <v>77</v>
      </c>
      <c r="C166" s="118" t="s">
        <v>9</v>
      </c>
      <c r="D166" s="119">
        <v>100</v>
      </c>
      <c r="E166" s="120" t="s">
        <v>24</v>
      </c>
      <c r="F166" s="121"/>
      <c r="G166" s="122" t="s">
        <v>26</v>
      </c>
      <c r="H166" s="175">
        <v>141.20000000000002</v>
      </c>
      <c r="I166" s="176"/>
      <c r="J166" s="45">
        <f t="shared" si="10"/>
        <v>0.27957600000000005</v>
      </c>
      <c r="K166" s="46">
        <f t="shared" si="11"/>
        <v>0</v>
      </c>
      <c r="L166" s="53"/>
      <c r="M166" s="48">
        <f t="shared" si="12"/>
        <v>0</v>
      </c>
      <c r="N166" s="49">
        <f t="shared" si="13"/>
        <v>0</v>
      </c>
      <c r="O166" s="54"/>
      <c r="P166" s="51"/>
      <c r="R166" s="52"/>
    </row>
    <row r="167" spans="1:18" s="21" customFormat="1" ht="26.25" customHeight="1" thickBot="1">
      <c r="A167" s="116">
        <v>25210203550</v>
      </c>
      <c r="B167" s="117" t="s">
        <v>78</v>
      </c>
      <c r="C167" s="118" t="s">
        <v>9</v>
      </c>
      <c r="D167" s="119">
        <v>100</v>
      </c>
      <c r="E167" s="120" t="s">
        <v>24</v>
      </c>
      <c r="F167" s="121"/>
      <c r="G167" s="122" t="s">
        <v>26</v>
      </c>
      <c r="H167" s="175">
        <v>141.20000000000002</v>
      </c>
      <c r="I167" s="176"/>
      <c r="J167" s="45">
        <f t="shared" si="10"/>
        <v>0.27957600000000005</v>
      </c>
      <c r="K167" s="46">
        <f t="shared" si="11"/>
        <v>0</v>
      </c>
      <c r="L167" s="53"/>
      <c r="M167" s="48">
        <f t="shared" si="12"/>
        <v>0</v>
      </c>
      <c r="N167" s="49">
        <f t="shared" si="13"/>
        <v>0</v>
      </c>
      <c r="O167" s="54"/>
      <c r="P167" s="51"/>
      <c r="R167" s="52"/>
    </row>
    <row r="168" spans="1:18" s="21" customFormat="1" ht="26.25" customHeight="1" thickBot="1">
      <c r="A168" s="116">
        <v>25210204550</v>
      </c>
      <c r="B168" s="117" t="s">
        <v>78</v>
      </c>
      <c r="C168" s="118" t="s">
        <v>5</v>
      </c>
      <c r="D168" s="119">
        <v>100</v>
      </c>
      <c r="E168" s="120" t="s">
        <v>24</v>
      </c>
      <c r="F168" s="121"/>
      <c r="G168" s="122" t="s">
        <v>26</v>
      </c>
      <c r="H168" s="175">
        <v>141.20000000000002</v>
      </c>
      <c r="I168" s="176"/>
      <c r="J168" s="45">
        <f t="shared" si="10"/>
        <v>0.27957600000000005</v>
      </c>
      <c r="K168" s="46">
        <f t="shared" si="11"/>
        <v>0</v>
      </c>
      <c r="L168" s="53"/>
      <c r="M168" s="48">
        <f t="shared" si="12"/>
        <v>0</v>
      </c>
      <c r="N168" s="49">
        <f t="shared" si="13"/>
        <v>0</v>
      </c>
      <c r="O168" s="54"/>
      <c r="P168" s="51"/>
      <c r="R168" s="52"/>
    </row>
    <row r="169" spans="1:18" s="21" customFormat="1" ht="26.25" customHeight="1" thickBot="1">
      <c r="A169" s="116">
        <v>25219002710</v>
      </c>
      <c r="B169" s="117" t="s">
        <v>79</v>
      </c>
      <c r="C169" s="118" t="s">
        <v>9</v>
      </c>
      <c r="D169" s="119">
        <v>100</v>
      </c>
      <c r="E169" s="120" t="s">
        <v>25</v>
      </c>
      <c r="F169" s="121"/>
      <c r="G169" s="122" t="s">
        <v>26</v>
      </c>
      <c r="H169" s="175">
        <v>156.8</v>
      </c>
      <c r="I169" s="176"/>
      <c r="J169" s="45">
        <f t="shared" si="10"/>
        <v>0.310464</v>
      </c>
      <c r="K169" s="46">
        <f t="shared" si="11"/>
        <v>0</v>
      </c>
      <c r="L169" s="53"/>
      <c r="M169" s="48">
        <f t="shared" si="12"/>
        <v>0</v>
      </c>
      <c r="N169" s="49">
        <f t="shared" si="13"/>
        <v>0</v>
      </c>
      <c r="O169" s="54"/>
      <c r="P169" s="51"/>
      <c r="R169" s="52"/>
    </row>
    <row r="170" spans="1:18" s="21" customFormat="1" ht="26.25" customHeight="1" thickBot="1">
      <c r="A170" s="116">
        <v>25220600550</v>
      </c>
      <c r="B170" s="117" t="s">
        <v>142</v>
      </c>
      <c r="C170" s="118" t="s">
        <v>22</v>
      </c>
      <c r="D170" s="119">
        <v>100</v>
      </c>
      <c r="E170" s="120" t="s">
        <v>24</v>
      </c>
      <c r="F170" s="146"/>
      <c r="G170" s="122" t="s">
        <v>26</v>
      </c>
      <c r="H170" s="175">
        <v>180.72</v>
      </c>
      <c r="I170" s="176"/>
      <c r="J170" s="45">
        <f t="shared" si="10"/>
        <v>0.35782559999999997</v>
      </c>
      <c r="K170" s="46">
        <f t="shared" si="11"/>
        <v>0</v>
      </c>
      <c r="L170" s="53"/>
      <c r="M170" s="48">
        <f t="shared" si="12"/>
        <v>0</v>
      </c>
      <c r="N170" s="49">
        <f t="shared" si="13"/>
        <v>0</v>
      </c>
      <c r="O170" s="54"/>
      <c r="P170" s="51"/>
      <c r="R170" s="52"/>
    </row>
    <row r="171" spans="1:18" s="21" customFormat="1" ht="26.25" customHeight="1" thickBot="1">
      <c r="A171" s="116">
        <v>24060100550</v>
      </c>
      <c r="B171" s="117" t="s">
        <v>143</v>
      </c>
      <c r="C171" s="118" t="s">
        <v>22</v>
      </c>
      <c r="D171" s="119">
        <v>100</v>
      </c>
      <c r="E171" s="120" t="s">
        <v>24</v>
      </c>
      <c r="F171" s="146"/>
      <c r="G171" s="122" t="s">
        <v>26</v>
      </c>
      <c r="H171" s="175">
        <v>169.28</v>
      </c>
      <c r="I171" s="176"/>
      <c r="J171" s="45">
        <f t="shared" si="10"/>
        <v>0.3351744</v>
      </c>
      <c r="K171" s="46">
        <f t="shared" si="11"/>
        <v>0</v>
      </c>
      <c r="L171" s="53"/>
      <c r="M171" s="48">
        <f t="shared" si="12"/>
        <v>0</v>
      </c>
      <c r="N171" s="49">
        <f t="shared" si="13"/>
        <v>0</v>
      </c>
      <c r="O171" s="50"/>
      <c r="P171" s="51"/>
      <c r="R171" s="52"/>
    </row>
    <row r="172" spans="1:18" s="21" customFormat="1" ht="26.25" customHeight="1" thickBot="1">
      <c r="A172" s="161">
        <v>23740304550</v>
      </c>
      <c r="B172" s="117" t="s">
        <v>298</v>
      </c>
      <c r="C172" s="118" t="s">
        <v>22</v>
      </c>
      <c r="D172" s="119">
        <v>100</v>
      </c>
      <c r="E172" s="120" t="s">
        <v>24</v>
      </c>
      <c r="F172" s="121"/>
      <c r="G172" s="122" t="s">
        <v>26</v>
      </c>
      <c r="H172" s="175">
        <v>141.20000000000002</v>
      </c>
      <c r="I172" s="176"/>
      <c r="J172" s="45">
        <f t="shared" si="10"/>
        <v>0.27957600000000005</v>
      </c>
      <c r="K172" s="46">
        <f t="shared" si="11"/>
        <v>0</v>
      </c>
      <c r="L172" s="53"/>
      <c r="M172" s="48">
        <f t="shared" si="12"/>
        <v>0</v>
      </c>
      <c r="N172" s="49">
        <f t="shared" si="13"/>
        <v>0</v>
      </c>
      <c r="O172" s="61"/>
      <c r="P172" s="51"/>
      <c r="R172" s="52"/>
    </row>
    <row r="173" spans="1:18" s="21" customFormat="1" ht="26.25" customHeight="1" thickBot="1">
      <c r="A173" s="145">
        <v>23749015710</v>
      </c>
      <c r="B173" s="124" t="s">
        <v>299</v>
      </c>
      <c r="C173" s="125"/>
      <c r="D173" s="126">
        <v>100</v>
      </c>
      <c r="E173" s="125" t="s">
        <v>25</v>
      </c>
      <c r="F173" s="146"/>
      <c r="G173" s="122" t="s">
        <v>26</v>
      </c>
      <c r="H173" s="175">
        <v>180.72</v>
      </c>
      <c r="I173" s="176"/>
      <c r="J173" s="45">
        <f t="shared" si="10"/>
        <v>0.35782559999999997</v>
      </c>
      <c r="K173" s="46">
        <f t="shared" si="11"/>
        <v>0</v>
      </c>
      <c r="L173" s="53"/>
      <c r="M173" s="48">
        <f t="shared" si="12"/>
        <v>0</v>
      </c>
      <c r="N173" s="49">
        <f t="shared" si="13"/>
        <v>0</v>
      </c>
      <c r="O173" s="54"/>
      <c r="P173" s="51"/>
      <c r="R173" s="52"/>
    </row>
    <row r="174" spans="1:18" s="21" customFormat="1" ht="26.25" customHeight="1" thickBot="1">
      <c r="A174" s="150">
        <v>23743002550</v>
      </c>
      <c r="B174" s="117" t="s">
        <v>80</v>
      </c>
      <c r="C174" s="118" t="s">
        <v>22</v>
      </c>
      <c r="D174" s="119">
        <v>100</v>
      </c>
      <c r="E174" s="120" t="s">
        <v>24</v>
      </c>
      <c r="F174" s="121"/>
      <c r="G174" s="122" t="s">
        <v>26</v>
      </c>
      <c r="H174" s="175">
        <v>156.8</v>
      </c>
      <c r="I174" s="176"/>
      <c r="J174" s="45">
        <f t="shared" si="10"/>
        <v>0.310464</v>
      </c>
      <c r="K174" s="46">
        <f t="shared" si="11"/>
        <v>0</v>
      </c>
      <c r="L174" s="53"/>
      <c r="M174" s="48">
        <f t="shared" si="12"/>
        <v>0</v>
      </c>
      <c r="N174" s="49">
        <f t="shared" si="13"/>
        <v>0</v>
      </c>
      <c r="O174" s="54"/>
      <c r="P174" s="51"/>
      <c r="R174" s="52"/>
    </row>
    <row r="175" spans="1:18" s="21" customFormat="1" ht="26.25" customHeight="1" thickBot="1">
      <c r="A175" s="116">
        <v>23740100550</v>
      </c>
      <c r="B175" s="117" t="s">
        <v>81</v>
      </c>
      <c r="C175" s="118" t="s">
        <v>4</v>
      </c>
      <c r="D175" s="119">
        <v>100</v>
      </c>
      <c r="E175" s="120" t="s">
        <v>24</v>
      </c>
      <c r="F175" s="121"/>
      <c r="G175" s="122" t="s">
        <v>26</v>
      </c>
      <c r="H175" s="175">
        <v>141.20000000000002</v>
      </c>
      <c r="I175" s="176"/>
      <c r="J175" s="45">
        <f t="shared" si="10"/>
        <v>0.27957600000000005</v>
      </c>
      <c r="K175" s="46">
        <f t="shared" si="11"/>
        <v>0</v>
      </c>
      <c r="L175" s="53"/>
      <c r="M175" s="48">
        <f t="shared" si="12"/>
        <v>0</v>
      </c>
      <c r="N175" s="49">
        <f t="shared" si="13"/>
        <v>0</v>
      </c>
      <c r="O175" s="61"/>
      <c r="P175" s="51"/>
      <c r="R175" s="52"/>
    </row>
    <row r="176" spans="1:18" s="62" customFormat="1" ht="26.25" customHeight="1" thickBot="1">
      <c r="A176" s="116">
        <v>23740200550</v>
      </c>
      <c r="B176" s="117" t="s">
        <v>82</v>
      </c>
      <c r="C176" s="118" t="s">
        <v>4</v>
      </c>
      <c r="D176" s="119">
        <v>100</v>
      </c>
      <c r="E176" s="120" t="s">
        <v>24</v>
      </c>
      <c r="F176" s="121"/>
      <c r="G176" s="122" t="s">
        <v>26</v>
      </c>
      <c r="H176" s="175">
        <v>141.20000000000002</v>
      </c>
      <c r="I176" s="176"/>
      <c r="J176" s="45">
        <f t="shared" si="10"/>
        <v>0.27957600000000005</v>
      </c>
      <c r="K176" s="46">
        <f t="shared" si="11"/>
        <v>0</v>
      </c>
      <c r="L176" s="77"/>
      <c r="M176" s="78">
        <f t="shared" si="12"/>
        <v>0</v>
      </c>
      <c r="N176" s="49">
        <f t="shared" si="13"/>
        <v>0</v>
      </c>
      <c r="O176" s="61"/>
      <c r="P176" s="60"/>
      <c r="R176" s="79"/>
    </row>
    <row r="177" spans="1:18" s="21" customFormat="1" ht="26.25" customHeight="1" thickBot="1">
      <c r="A177" s="145">
        <v>23743300550</v>
      </c>
      <c r="B177" s="124" t="s">
        <v>28</v>
      </c>
      <c r="C177" s="125"/>
      <c r="D177" s="126">
        <v>100</v>
      </c>
      <c r="E177" s="125" t="s">
        <v>24</v>
      </c>
      <c r="F177" s="146"/>
      <c r="G177" s="122" t="s">
        <v>26</v>
      </c>
      <c r="H177" s="175">
        <v>150.56</v>
      </c>
      <c r="I177" s="176"/>
      <c r="J177" s="45">
        <f t="shared" si="10"/>
        <v>0.2981088</v>
      </c>
      <c r="K177" s="46">
        <f t="shared" si="11"/>
        <v>0</v>
      </c>
      <c r="L177" s="53"/>
      <c r="M177" s="48">
        <f t="shared" si="12"/>
        <v>0</v>
      </c>
      <c r="N177" s="49">
        <f t="shared" si="13"/>
        <v>0</v>
      </c>
      <c r="O177" s="50"/>
      <c r="P177" s="51"/>
      <c r="R177" s="52"/>
    </row>
    <row r="178" spans="1:18" s="21" customFormat="1" ht="26.25" customHeight="1" thickBot="1">
      <c r="A178" s="116">
        <v>23741600550</v>
      </c>
      <c r="B178" s="117" t="s">
        <v>83</v>
      </c>
      <c r="C178" s="118" t="s">
        <v>22</v>
      </c>
      <c r="D178" s="119">
        <v>100</v>
      </c>
      <c r="E178" s="120" t="s">
        <v>24</v>
      </c>
      <c r="F178" s="121"/>
      <c r="G178" s="122" t="s">
        <v>26</v>
      </c>
      <c r="H178" s="175">
        <v>141.20000000000002</v>
      </c>
      <c r="I178" s="176"/>
      <c r="J178" s="45">
        <f t="shared" si="10"/>
        <v>0.27957600000000005</v>
      </c>
      <c r="K178" s="46">
        <f t="shared" si="11"/>
        <v>0</v>
      </c>
      <c r="L178" s="53"/>
      <c r="M178" s="48">
        <f t="shared" si="12"/>
        <v>0</v>
      </c>
      <c r="N178" s="49">
        <f t="shared" si="13"/>
        <v>0</v>
      </c>
      <c r="O178" s="61"/>
      <c r="P178" s="51"/>
      <c r="R178" s="52"/>
    </row>
    <row r="179" spans="1:18" s="21" customFormat="1" ht="26.25" customHeight="1" thickBot="1">
      <c r="A179" s="116">
        <v>23749014710</v>
      </c>
      <c r="B179" s="117" t="s">
        <v>84</v>
      </c>
      <c r="C179" s="118" t="s">
        <v>22</v>
      </c>
      <c r="D179" s="119">
        <v>100</v>
      </c>
      <c r="E179" s="120" t="s">
        <v>25</v>
      </c>
      <c r="F179" s="121"/>
      <c r="G179" s="122" t="s">
        <v>26</v>
      </c>
      <c r="H179" s="175">
        <v>180.72</v>
      </c>
      <c r="I179" s="176"/>
      <c r="J179" s="45">
        <f t="shared" si="10"/>
        <v>0.35782559999999997</v>
      </c>
      <c r="K179" s="46">
        <f t="shared" si="11"/>
        <v>0</v>
      </c>
      <c r="L179" s="53"/>
      <c r="M179" s="48">
        <f t="shared" si="12"/>
        <v>0</v>
      </c>
      <c r="N179" s="49">
        <f t="shared" si="13"/>
        <v>0</v>
      </c>
      <c r="O179" s="50"/>
      <c r="P179" s="51"/>
      <c r="R179" s="52"/>
    </row>
    <row r="180" spans="1:18" s="21" customFormat="1" ht="26.25" customHeight="1" thickBot="1">
      <c r="A180" s="116">
        <v>23740500550</v>
      </c>
      <c r="B180" s="117" t="s">
        <v>85</v>
      </c>
      <c r="C180" s="118" t="s">
        <v>10</v>
      </c>
      <c r="D180" s="119">
        <v>100</v>
      </c>
      <c r="E180" s="120" t="s">
        <v>24</v>
      </c>
      <c r="F180" s="121"/>
      <c r="G180" s="122" t="s">
        <v>26</v>
      </c>
      <c r="H180" s="175">
        <v>133.92000000000002</v>
      </c>
      <c r="I180" s="176"/>
      <c r="J180" s="45">
        <f t="shared" si="10"/>
        <v>0.2651616000000001</v>
      </c>
      <c r="K180" s="46">
        <f t="shared" si="11"/>
        <v>0</v>
      </c>
      <c r="L180" s="53"/>
      <c r="M180" s="48">
        <f t="shared" si="12"/>
        <v>0</v>
      </c>
      <c r="N180" s="49">
        <f t="shared" si="13"/>
        <v>0</v>
      </c>
      <c r="O180" s="50"/>
      <c r="P180" s="51"/>
      <c r="R180" s="52"/>
    </row>
    <row r="181" spans="1:18" s="21" customFormat="1" ht="26.25" customHeight="1" thickBot="1">
      <c r="A181" s="123">
        <v>23740500710</v>
      </c>
      <c r="B181" s="124" t="s">
        <v>184</v>
      </c>
      <c r="C181" s="125" t="s">
        <v>10</v>
      </c>
      <c r="D181" s="126">
        <v>100</v>
      </c>
      <c r="E181" s="125" t="s">
        <v>25</v>
      </c>
      <c r="F181" s="136"/>
      <c r="G181" s="125" t="s">
        <v>26</v>
      </c>
      <c r="H181" s="175">
        <v>150.56</v>
      </c>
      <c r="I181" s="176"/>
      <c r="J181" s="45">
        <f t="shared" si="10"/>
        <v>0.2981088</v>
      </c>
      <c r="K181" s="46">
        <f t="shared" si="11"/>
        <v>0</v>
      </c>
      <c r="L181" s="53"/>
      <c r="M181" s="48">
        <f t="shared" si="12"/>
        <v>0</v>
      </c>
      <c r="N181" s="49">
        <f t="shared" si="13"/>
        <v>0</v>
      </c>
      <c r="O181" s="50"/>
      <c r="P181" s="51"/>
      <c r="R181" s="52"/>
    </row>
    <row r="182" spans="1:18" s="21" customFormat="1" ht="26.25" customHeight="1" thickBot="1">
      <c r="A182" s="116">
        <v>23740400550</v>
      </c>
      <c r="B182" s="117" t="s">
        <v>86</v>
      </c>
      <c r="C182" s="118" t="s">
        <v>10</v>
      </c>
      <c r="D182" s="119">
        <v>100</v>
      </c>
      <c r="E182" s="120" t="s">
        <v>24</v>
      </c>
      <c r="F182" s="121"/>
      <c r="G182" s="122" t="s">
        <v>26</v>
      </c>
      <c r="H182" s="175">
        <v>180.72</v>
      </c>
      <c r="I182" s="176"/>
      <c r="J182" s="45">
        <f t="shared" si="10"/>
        <v>0.35782559999999997</v>
      </c>
      <c r="K182" s="46">
        <f t="shared" si="11"/>
        <v>0</v>
      </c>
      <c r="L182" s="53"/>
      <c r="M182" s="48">
        <f t="shared" si="12"/>
        <v>0</v>
      </c>
      <c r="N182" s="49">
        <f t="shared" si="13"/>
        <v>0</v>
      </c>
      <c r="O182" s="61"/>
      <c r="P182" s="51"/>
      <c r="R182" s="52"/>
    </row>
    <row r="183" spans="1:18" s="21" customFormat="1" ht="26.25" customHeight="1" thickBot="1">
      <c r="A183" s="116">
        <v>23740700550</v>
      </c>
      <c r="B183" s="117" t="s">
        <v>87</v>
      </c>
      <c r="C183" s="118" t="s">
        <v>22</v>
      </c>
      <c r="D183" s="119">
        <v>100</v>
      </c>
      <c r="E183" s="120" t="s">
        <v>24</v>
      </c>
      <c r="F183" s="121"/>
      <c r="G183" s="122" t="s">
        <v>26</v>
      </c>
      <c r="H183" s="175">
        <v>133.92000000000002</v>
      </c>
      <c r="I183" s="176"/>
      <c r="J183" s="45">
        <f t="shared" si="10"/>
        <v>0.2651616000000001</v>
      </c>
      <c r="K183" s="46">
        <f t="shared" si="11"/>
        <v>0</v>
      </c>
      <c r="L183" s="53"/>
      <c r="M183" s="48">
        <f t="shared" si="12"/>
        <v>0</v>
      </c>
      <c r="N183" s="49">
        <f t="shared" si="13"/>
        <v>0</v>
      </c>
      <c r="O183" s="61"/>
      <c r="P183" s="51"/>
      <c r="R183" s="52"/>
    </row>
    <row r="184" spans="1:18" s="21" customFormat="1" ht="26.25" customHeight="1" thickBot="1">
      <c r="A184" s="116">
        <v>23749007710</v>
      </c>
      <c r="B184" s="117" t="s">
        <v>88</v>
      </c>
      <c r="C184" s="118" t="s">
        <v>22</v>
      </c>
      <c r="D184" s="119">
        <v>100</v>
      </c>
      <c r="E184" s="120" t="s">
        <v>25</v>
      </c>
      <c r="F184" s="121"/>
      <c r="G184" s="122" t="s">
        <v>26</v>
      </c>
      <c r="H184" s="175">
        <v>150.56</v>
      </c>
      <c r="I184" s="176"/>
      <c r="J184" s="45">
        <f t="shared" si="10"/>
        <v>0.2981088</v>
      </c>
      <c r="K184" s="46">
        <f t="shared" si="11"/>
        <v>0</v>
      </c>
      <c r="L184" s="53"/>
      <c r="M184" s="48">
        <f t="shared" si="12"/>
        <v>0</v>
      </c>
      <c r="N184" s="49">
        <f t="shared" si="13"/>
        <v>0</v>
      </c>
      <c r="O184" s="44"/>
      <c r="P184" s="51"/>
      <c r="R184" s="52"/>
    </row>
    <row r="185" spans="1:18" s="21" customFormat="1" ht="26.25" customHeight="1" thickBot="1">
      <c r="A185" s="116">
        <v>23740900550</v>
      </c>
      <c r="B185" s="117" t="s">
        <v>89</v>
      </c>
      <c r="C185" s="118" t="s">
        <v>11</v>
      </c>
      <c r="D185" s="119">
        <v>100</v>
      </c>
      <c r="E185" s="120" t="s">
        <v>24</v>
      </c>
      <c r="F185" s="121"/>
      <c r="G185" s="122" t="s">
        <v>26</v>
      </c>
      <c r="H185" s="175">
        <v>133.92000000000002</v>
      </c>
      <c r="I185" s="176"/>
      <c r="J185" s="45">
        <f t="shared" si="10"/>
        <v>0.2651616000000001</v>
      </c>
      <c r="K185" s="46">
        <f t="shared" si="11"/>
        <v>0</v>
      </c>
      <c r="L185" s="53"/>
      <c r="M185" s="48">
        <f t="shared" si="12"/>
        <v>0</v>
      </c>
      <c r="N185" s="49">
        <f t="shared" si="13"/>
        <v>0</v>
      </c>
      <c r="O185" s="50"/>
      <c r="P185" s="51"/>
      <c r="R185" s="52"/>
    </row>
    <row r="186" spans="1:18" s="21" customFormat="1" ht="26.25" customHeight="1" thickBot="1">
      <c r="A186" s="116">
        <v>23749009710</v>
      </c>
      <c r="B186" s="117" t="s">
        <v>90</v>
      </c>
      <c r="C186" s="118" t="s">
        <v>11</v>
      </c>
      <c r="D186" s="119">
        <v>100</v>
      </c>
      <c r="E186" s="120" t="s">
        <v>25</v>
      </c>
      <c r="F186" s="121"/>
      <c r="G186" s="122" t="s">
        <v>26</v>
      </c>
      <c r="H186" s="175">
        <v>150.56</v>
      </c>
      <c r="I186" s="176"/>
      <c r="J186" s="45">
        <f t="shared" si="10"/>
        <v>0.2981088</v>
      </c>
      <c r="K186" s="46">
        <f t="shared" si="11"/>
        <v>0</v>
      </c>
      <c r="L186" s="53"/>
      <c r="M186" s="48">
        <f t="shared" si="12"/>
        <v>0</v>
      </c>
      <c r="N186" s="49">
        <f t="shared" si="13"/>
        <v>0</v>
      </c>
      <c r="O186" s="54"/>
      <c r="P186" s="51"/>
      <c r="R186" s="52"/>
    </row>
    <row r="187" spans="1:18" s="21" customFormat="1" ht="26.25" customHeight="1" thickBot="1">
      <c r="A187" s="162">
        <v>23740140550</v>
      </c>
      <c r="B187" s="124" t="s">
        <v>300</v>
      </c>
      <c r="C187" s="134" t="s">
        <v>248</v>
      </c>
      <c r="D187" s="134">
        <v>100</v>
      </c>
      <c r="E187" s="125" t="s">
        <v>24</v>
      </c>
      <c r="F187" s="147" t="s">
        <v>21</v>
      </c>
      <c r="G187" s="122" t="s">
        <v>26</v>
      </c>
      <c r="H187" s="175">
        <v>141.20000000000002</v>
      </c>
      <c r="I187" s="176"/>
      <c r="J187" s="45">
        <f t="shared" si="10"/>
        <v>0.27957600000000005</v>
      </c>
      <c r="K187" s="46">
        <f t="shared" si="11"/>
        <v>0</v>
      </c>
      <c r="L187" s="53"/>
      <c r="M187" s="48">
        <f t="shared" si="12"/>
        <v>0</v>
      </c>
      <c r="N187" s="49">
        <f t="shared" si="13"/>
        <v>0</v>
      </c>
      <c r="O187" s="61"/>
      <c r="P187" s="51"/>
      <c r="R187" s="52"/>
    </row>
    <row r="188" spans="1:18" s="21" customFormat="1" ht="26.25" customHeight="1" thickBot="1">
      <c r="A188" s="116">
        <v>23740800550</v>
      </c>
      <c r="B188" s="117" t="s">
        <v>91</v>
      </c>
      <c r="C188" s="118" t="s">
        <v>22</v>
      </c>
      <c r="D188" s="119">
        <v>100</v>
      </c>
      <c r="E188" s="120" t="s">
        <v>24</v>
      </c>
      <c r="F188" s="121"/>
      <c r="G188" s="122" t="s">
        <v>26</v>
      </c>
      <c r="H188" s="175">
        <v>133.92000000000002</v>
      </c>
      <c r="I188" s="176"/>
      <c r="J188" s="45">
        <f t="shared" si="10"/>
        <v>0.2651616000000001</v>
      </c>
      <c r="K188" s="46">
        <f t="shared" si="11"/>
        <v>0</v>
      </c>
      <c r="L188" s="53"/>
      <c r="M188" s="48">
        <f t="shared" si="12"/>
        <v>0</v>
      </c>
      <c r="N188" s="49">
        <f t="shared" si="13"/>
        <v>0</v>
      </c>
      <c r="O188" s="61"/>
      <c r="P188" s="51"/>
      <c r="R188" s="52"/>
    </row>
    <row r="189" spans="1:18" s="21" customFormat="1" ht="26.25" customHeight="1" thickBot="1">
      <c r="A189" s="116">
        <v>24100000550</v>
      </c>
      <c r="B189" s="117" t="s">
        <v>92</v>
      </c>
      <c r="C189" s="118" t="s">
        <v>19</v>
      </c>
      <c r="D189" s="119">
        <v>100</v>
      </c>
      <c r="E189" s="120" t="s">
        <v>24</v>
      </c>
      <c r="F189" s="121"/>
      <c r="G189" s="122" t="s">
        <v>26</v>
      </c>
      <c r="H189" s="175">
        <v>133.92000000000002</v>
      </c>
      <c r="I189" s="176"/>
      <c r="J189" s="45">
        <f t="shared" si="10"/>
        <v>0.2651616000000001</v>
      </c>
      <c r="K189" s="46">
        <f t="shared" si="11"/>
        <v>0</v>
      </c>
      <c r="L189" s="53"/>
      <c r="M189" s="48">
        <f t="shared" si="12"/>
        <v>0</v>
      </c>
      <c r="N189" s="49">
        <f t="shared" si="13"/>
        <v>0</v>
      </c>
      <c r="O189" s="44"/>
      <c r="P189" s="51"/>
      <c r="R189" s="52"/>
    </row>
    <row r="190" spans="1:18" s="21" customFormat="1" ht="26.25" customHeight="1" thickBot="1">
      <c r="A190" s="116">
        <v>24102000550</v>
      </c>
      <c r="B190" s="117" t="s">
        <v>144</v>
      </c>
      <c r="C190" s="118" t="s">
        <v>22</v>
      </c>
      <c r="D190" s="119">
        <v>100</v>
      </c>
      <c r="E190" s="120" t="s">
        <v>24</v>
      </c>
      <c r="F190" s="146"/>
      <c r="G190" s="122" t="s">
        <v>26</v>
      </c>
      <c r="H190" s="175">
        <v>156.8</v>
      </c>
      <c r="I190" s="176"/>
      <c r="J190" s="45">
        <f t="shared" si="10"/>
        <v>0.310464</v>
      </c>
      <c r="K190" s="46">
        <f t="shared" si="11"/>
        <v>0</v>
      </c>
      <c r="L190" s="53"/>
      <c r="M190" s="48">
        <f t="shared" si="12"/>
        <v>0</v>
      </c>
      <c r="N190" s="49">
        <f t="shared" si="13"/>
        <v>0</v>
      </c>
      <c r="O190" s="44"/>
      <c r="P190" s="51"/>
      <c r="R190" s="52"/>
    </row>
    <row r="191" spans="1:18" s="21" customFormat="1" ht="26.25" customHeight="1" thickBot="1">
      <c r="A191" s="123">
        <v>24104000550</v>
      </c>
      <c r="B191" s="124" t="s">
        <v>210</v>
      </c>
      <c r="C191" s="125" t="s">
        <v>197</v>
      </c>
      <c r="D191" s="126">
        <v>100</v>
      </c>
      <c r="E191" s="125" t="s">
        <v>24</v>
      </c>
      <c r="F191" s="136" t="s">
        <v>21</v>
      </c>
      <c r="G191" s="125" t="s">
        <v>26</v>
      </c>
      <c r="H191" s="175">
        <v>156.8</v>
      </c>
      <c r="I191" s="176"/>
      <c r="J191" s="45">
        <f t="shared" si="10"/>
        <v>0.310464</v>
      </c>
      <c r="K191" s="46">
        <f t="shared" si="11"/>
        <v>0</v>
      </c>
      <c r="L191" s="53"/>
      <c r="M191" s="48">
        <f t="shared" si="12"/>
        <v>0</v>
      </c>
      <c r="N191" s="49">
        <f t="shared" si="13"/>
        <v>0</v>
      </c>
      <c r="O191" s="64"/>
      <c r="P191" s="51"/>
      <c r="R191" s="52"/>
    </row>
    <row r="192" spans="1:18" s="21" customFormat="1" ht="26.25" customHeight="1" thickBot="1">
      <c r="A192" s="123">
        <v>24102000710</v>
      </c>
      <c r="B192" s="124" t="s">
        <v>147</v>
      </c>
      <c r="C192" s="125"/>
      <c r="D192" s="126">
        <v>100</v>
      </c>
      <c r="E192" s="125" t="s">
        <v>25</v>
      </c>
      <c r="F192" s="136"/>
      <c r="G192" s="125" t="s">
        <v>26</v>
      </c>
      <c r="H192" s="175">
        <v>180.72</v>
      </c>
      <c r="I192" s="176"/>
      <c r="J192" s="45">
        <f t="shared" si="10"/>
        <v>0.35782559999999997</v>
      </c>
      <c r="K192" s="46">
        <f t="shared" si="11"/>
        <v>0</v>
      </c>
      <c r="L192" s="53"/>
      <c r="M192" s="48">
        <f t="shared" si="12"/>
        <v>0</v>
      </c>
      <c r="N192" s="49">
        <f t="shared" si="13"/>
        <v>0</v>
      </c>
      <c r="O192" s="54"/>
      <c r="P192" s="51"/>
      <c r="R192" s="52"/>
    </row>
    <row r="193" spans="1:18" s="21" customFormat="1" ht="26.25" customHeight="1" thickBot="1">
      <c r="A193" s="116">
        <v>24960300560</v>
      </c>
      <c r="B193" s="124" t="s">
        <v>301</v>
      </c>
      <c r="C193" s="118" t="s">
        <v>1</v>
      </c>
      <c r="D193" s="119">
        <v>200</v>
      </c>
      <c r="E193" s="120" t="s">
        <v>24</v>
      </c>
      <c r="F193" s="121"/>
      <c r="G193" s="122" t="s">
        <v>26</v>
      </c>
      <c r="H193" s="175">
        <v>133.92000000000002</v>
      </c>
      <c r="I193" s="176">
        <v>50</v>
      </c>
      <c r="J193" s="45">
        <f t="shared" si="10"/>
        <v>0.2651616000000001</v>
      </c>
      <c r="K193" s="46">
        <f t="shared" si="11"/>
        <v>0.066</v>
      </c>
      <c r="L193" s="53"/>
      <c r="M193" s="48">
        <f t="shared" si="12"/>
        <v>0</v>
      </c>
      <c r="N193" s="49">
        <f t="shared" si="13"/>
        <v>0</v>
      </c>
      <c r="O193" s="44"/>
      <c r="P193" s="51"/>
      <c r="R193" s="52"/>
    </row>
    <row r="194" spans="1:18" s="21" customFormat="1" ht="26.25" customHeight="1" thickBot="1">
      <c r="A194" s="123">
        <v>24960300690</v>
      </c>
      <c r="B194" s="124" t="s">
        <v>302</v>
      </c>
      <c r="C194" s="125" t="s">
        <v>1</v>
      </c>
      <c r="D194" s="126">
        <v>200</v>
      </c>
      <c r="E194" s="125" t="s">
        <v>25</v>
      </c>
      <c r="F194" s="136"/>
      <c r="G194" s="125" t="s">
        <v>26</v>
      </c>
      <c r="H194" s="175">
        <v>150.56</v>
      </c>
      <c r="I194" s="176">
        <v>50</v>
      </c>
      <c r="J194" s="45">
        <f t="shared" si="10"/>
        <v>0.2981088</v>
      </c>
      <c r="K194" s="46">
        <f t="shared" si="11"/>
        <v>0.066</v>
      </c>
      <c r="L194" s="53"/>
      <c r="M194" s="48">
        <f t="shared" si="12"/>
        <v>0</v>
      </c>
      <c r="N194" s="49">
        <f t="shared" si="13"/>
        <v>0</v>
      </c>
      <c r="O194" s="50"/>
      <c r="P194" s="51"/>
      <c r="R194" s="52"/>
    </row>
    <row r="195" spans="1:18" s="21" customFormat="1" ht="26.25" customHeight="1" thickBot="1">
      <c r="A195" s="116">
        <v>24960400550</v>
      </c>
      <c r="B195" s="117" t="s">
        <v>93</v>
      </c>
      <c r="C195" s="118" t="s">
        <v>5</v>
      </c>
      <c r="D195" s="119">
        <v>100</v>
      </c>
      <c r="E195" s="120" t="s">
        <v>24</v>
      </c>
      <c r="F195" s="121"/>
      <c r="G195" s="122" t="s">
        <v>26</v>
      </c>
      <c r="H195" s="175">
        <v>133.92000000000002</v>
      </c>
      <c r="I195" s="176"/>
      <c r="J195" s="45">
        <f t="shared" si="10"/>
        <v>0.2651616000000001</v>
      </c>
      <c r="K195" s="46">
        <f t="shared" si="11"/>
        <v>0</v>
      </c>
      <c r="L195" s="53"/>
      <c r="M195" s="48">
        <f t="shared" si="12"/>
        <v>0</v>
      </c>
      <c r="N195" s="49">
        <f t="shared" si="13"/>
        <v>0</v>
      </c>
      <c r="O195" s="54"/>
      <c r="P195" s="51"/>
      <c r="R195" s="52"/>
    </row>
    <row r="196" spans="1:18" s="21" customFormat="1" ht="26.25" customHeight="1" thickBot="1">
      <c r="A196" s="123">
        <v>24110304630</v>
      </c>
      <c r="B196" s="117" t="s">
        <v>303</v>
      </c>
      <c r="C196" s="118" t="s">
        <v>5</v>
      </c>
      <c r="D196" s="163">
        <v>50</v>
      </c>
      <c r="E196" s="120" t="s">
        <v>23</v>
      </c>
      <c r="F196" s="136"/>
      <c r="G196" s="122" t="s">
        <v>26</v>
      </c>
      <c r="H196" s="175">
        <v>169.28</v>
      </c>
      <c r="I196" s="176">
        <v>156</v>
      </c>
      <c r="J196" s="45">
        <f t="shared" si="10"/>
        <v>0.3351744</v>
      </c>
      <c r="K196" s="46">
        <f t="shared" si="11"/>
        <v>0.20592000000000002</v>
      </c>
      <c r="L196" s="53"/>
      <c r="M196" s="48">
        <f t="shared" si="12"/>
        <v>0</v>
      </c>
      <c r="N196" s="49">
        <f t="shared" si="13"/>
        <v>0</v>
      </c>
      <c r="O196" s="44"/>
      <c r="P196" s="51"/>
      <c r="R196" s="52"/>
    </row>
    <row r="197" spans="1:18" s="21" customFormat="1" ht="26.25" customHeight="1" thickBot="1">
      <c r="A197" s="123">
        <v>24110401630</v>
      </c>
      <c r="B197" s="117" t="s">
        <v>339</v>
      </c>
      <c r="C197" s="118" t="s">
        <v>9</v>
      </c>
      <c r="D197" s="163">
        <v>50</v>
      </c>
      <c r="E197" s="120" t="s">
        <v>23</v>
      </c>
      <c r="F197" s="136"/>
      <c r="G197" s="122" t="s">
        <v>26</v>
      </c>
      <c r="H197" s="175">
        <v>169</v>
      </c>
      <c r="I197" s="176">
        <v>156</v>
      </c>
      <c r="J197" s="45">
        <f t="shared" si="10"/>
        <v>0.33462000000000003</v>
      </c>
      <c r="K197" s="46">
        <f t="shared" si="11"/>
        <v>0.20592000000000002</v>
      </c>
      <c r="L197" s="53"/>
      <c r="M197" s="48">
        <f t="shared" si="12"/>
        <v>0</v>
      </c>
      <c r="N197" s="49">
        <f t="shared" si="13"/>
        <v>0</v>
      </c>
      <c r="O197" s="44"/>
      <c r="P197" s="51"/>
      <c r="R197" s="52"/>
    </row>
    <row r="198" spans="1:18" s="21" customFormat="1" ht="26.25" customHeight="1" thickBot="1">
      <c r="A198" s="116">
        <v>24120000550</v>
      </c>
      <c r="B198" s="117" t="s">
        <v>94</v>
      </c>
      <c r="C198" s="118" t="s">
        <v>1</v>
      </c>
      <c r="D198" s="119">
        <v>100</v>
      </c>
      <c r="E198" s="120" t="s">
        <v>24</v>
      </c>
      <c r="F198" s="121"/>
      <c r="G198" s="122" t="s">
        <v>26</v>
      </c>
      <c r="H198" s="175">
        <v>150.56</v>
      </c>
      <c r="I198" s="176"/>
      <c r="J198" s="45">
        <f t="shared" si="10"/>
        <v>0.2981088</v>
      </c>
      <c r="K198" s="46">
        <f t="shared" si="11"/>
        <v>0</v>
      </c>
      <c r="L198" s="53"/>
      <c r="M198" s="48">
        <f t="shared" si="12"/>
        <v>0</v>
      </c>
      <c r="N198" s="49">
        <f t="shared" si="13"/>
        <v>0</v>
      </c>
      <c r="O198" s="61"/>
      <c r="P198" s="51"/>
      <c r="R198" s="52"/>
    </row>
    <row r="199" spans="1:18" s="21" customFormat="1" ht="26.25" customHeight="1" thickBot="1">
      <c r="A199" s="153">
        <v>24129001710</v>
      </c>
      <c r="B199" s="117" t="s">
        <v>95</v>
      </c>
      <c r="C199" s="118" t="s">
        <v>1</v>
      </c>
      <c r="D199" s="119">
        <v>100</v>
      </c>
      <c r="E199" s="120" t="s">
        <v>25</v>
      </c>
      <c r="F199" s="156"/>
      <c r="G199" s="122" t="s">
        <v>26</v>
      </c>
      <c r="H199" s="175">
        <v>169.28</v>
      </c>
      <c r="I199" s="176"/>
      <c r="J199" s="45">
        <f t="shared" si="10"/>
        <v>0.3351744</v>
      </c>
      <c r="K199" s="46">
        <f t="shared" si="11"/>
        <v>0</v>
      </c>
      <c r="L199" s="53"/>
      <c r="M199" s="48">
        <f t="shared" si="12"/>
        <v>0</v>
      </c>
      <c r="N199" s="49">
        <f t="shared" si="13"/>
        <v>0</v>
      </c>
      <c r="O199" s="50"/>
      <c r="P199" s="51"/>
      <c r="R199" s="52"/>
    </row>
    <row r="200" spans="1:18" s="21" customFormat="1" ht="26.25" customHeight="1" thickBot="1">
      <c r="A200" s="116">
        <v>24120102550</v>
      </c>
      <c r="B200" s="124" t="s">
        <v>185</v>
      </c>
      <c r="C200" s="118" t="s">
        <v>1</v>
      </c>
      <c r="D200" s="119">
        <v>100</v>
      </c>
      <c r="E200" s="120" t="s">
        <v>24</v>
      </c>
      <c r="F200" s="121"/>
      <c r="G200" s="122" t="s">
        <v>26</v>
      </c>
      <c r="H200" s="175">
        <v>150.56</v>
      </c>
      <c r="I200" s="176"/>
      <c r="J200" s="45">
        <f t="shared" si="10"/>
        <v>0.2981088</v>
      </c>
      <c r="K200" s="46">
        <f t="shared" si="11"/>
        <v>0</v>
      </c>
      <c r="L200" s="53"/>
      <c r="M200" s="48">
        <f t="shared" si="12"/>
        <v>0</v>
      </c>
      <c r="N200" s="49">
        <f t="shared" si="13"/>
        <v>0</v>
      </c>
      <c r="O200" s="50"/>
      <c r="P200" s="51"/>
      <c r="R200" s="52"/>
    </row>
    <row r="201" spans="1:18" s="21" customFormat="1" ht="26.25" customHeight="1" thickBot="1">
      <c r="A201" s="123">
        <v>24120102710</v>
      </c>
      <c r="B201" s="124" t="s">
        <v>304</v>
      </c>
      <c r="C201" s="125" t="s">
        <v>1</v>
      </c>
      <c r="D201" s="126">
        <v>100</v>
      </c>
      <c r="E201" s="125" t="s">
        <v>25</v>
      </c>
      <c r="F201" s="127"/>
      <c r="G201" s="125" t="s">
        <v>26</v>
      </c>
      <c r="H201" s="175">
        <v>172.4</v>
      </c>
      <c r="I201" s="176"/>
      <c r="J201" s="45">
        <f t="shared" si="10"/>
        <v>0.34135200000000004</v>
      </c>
      <c r="K201" s="46">
        <f t="shared" si="11"/>
        <v>0</v>
      </c>
      <c r="L201" s="53"/>
      <c r="M201" s="48">
        <f t="shared" si="12"/>
        <v>0</v>
      </c>
      <c r="N201" s="49">
        <f t="shared" si="13"/>
        <v>0</v>
      </c>
      <c r="O201" s="44"/>
      <c r="P201" s="51"/>
      <c r="R201" s="52"/>
    </row>
    <row r="202" spans="1:18" s="21" customFormat="1" ht="26.25" customHeight="1" thickBot="1">
      <c r="A202" s="116">
        <v>22901000550</v>
      </c>
      <c r="B202" s="117" t="s">
        <v>96</v>
      </c>
      <c r="C202" s="118" t="s">
        <v>8</v>
      </c>
      <c r="D202" s="119">
        <v>100</v>
      </c>
      <c r="E202" s="120" t="s">
        <v>24</v>
      </c>
      <c r="F202" s="121"/>
      <c r="G202" s="122" t="s">
        <v>26</v>
      </c>
      <c r="H202" s="175">
        <v>133.92000000000002</v>
      </c>
      <c r="I202" s="176"/>
      <c r="J202" s="45">
        <f t="shared" si="10"/>
        <v>0.2651616000000001</v>
      </c>
      <c r="K202" s="46">
        <f t="shared" si="11"/>
        <v>0</v>
      </c>
      <c r="L202" s="53"/>
      <c r="M202" s="48">
        <f t="shared" si="12"/>
        <v>0</v>
      </c>
      <c r="N202" s="49">
        <f t="shared" si="13"/>
        <v>0</v>
      </c>
      <c r="O202" s="44"/>
      <c r="P202" s="51"/>
      <c r="R202" s="52"/>
    </row>
    <row r="203" spans="1:18" s="21" customFormat="1" ht="26.25" customHeight="1" thickBot="1">
      <c r="A203" s="116">
        <v>25092002560</v>
      </c>
      <c r="B203" s="117" t="s">
        <v>305</v>
      </c>
      <c r="C203" s="118" t="s">
        <v>22</v>
      </c>
      <c r="D203" s="119">
        <v>200</v>
      </c>
      <c r="E203" s="120" t="s">
        <v>24</v>
      </c>
      <c r="F203" s="121"/>
      <c r="G203" s="122" t="s">
        <v>26</v>
      </c>
      <c r="H203" s="175">
        <v>133.92000000000002</v>
      </c>
      <c r="I203" s="176">
        <v>60</v>
      </c>
      <c r="J203" s="45">
        <f t="shared" si="10"/>
        <v>0.2651616000000001</v>
      </c>
      <c r="K203" s="46">
        <f t="shared" si="11"/>
        <v>0.0792</v>
      </c>
      <c r="L203" s="53"/>
      <c r="M203" s="48">
        <f t="shared" si="12"/>
        <v>0</v>
      </c>
      <c r="N203" s="49">
        <f t="shared" si="13"/>
        <v>0</v>
      </c>
      <c r="O203" s="44"/>
      <c r="P203" s="51"/>
      <c r="R203" s="52"/>
    </row>
    <row r="204" spans="1:18" s="21" customFormat="1" ht="26.25" customHeight="1" thickBot="1">
      <c r="A204" s="116">
        <v>25090100560</v>
      </c>
      <c r="B204" s="117" t="s">
        <v>97</v>
      </c>
      <c r="C204" s="118" t="s">
        <v>22</v>
      </c>
      <c r="D204" s="119">
        <v>200</v>
      </c>
      <c r="E204" s="120" t="s">
        <v>24</v>
      </c>
      <c r="F204" s="121"/>
      <c r="G204" s="122" t="s">
        <v>26</v>
      </c>
      <c r="H204" s="175">
        <v>110</v>
      </c>
      <c r="I204" s="176"/>
      <c r="J204" s="45">
        <f t="shared" si="10"/>
        <v>0.21780000000000005</v>
      </c>
      <c r="K204" s="46">
        <f t="shared" si="11"/>
        <v>0</v>
      </c>
      <c r="L204" s="53"/>
      <c r="M204" s="48">
        <f t="shared" si="12"/>
        <v>0</v>
      </c>
      <c r="N204" s="49">
        <f t="shared" si="13"/>
        <v>0</v>
      </c>
      <c r="O204" s="44"/>
      <c r="P204" s="51"/>
      <c r="R204" s="52"/>
    </row>
    <row r="205" spans="1:18" s="21" customFormat="1" ht="26.25" customHeight="1" thickBot="1">
      <c r="A205" s="116">
        <v>25091000560</v>
      </c>
      <c r="B205" s="117" t="s">
        <v>98</v>
      </c>
      <c r="C205" s="118" t="s">
        <v>22</v>
      </c>
      <c r="D205" s="119">
        <v>200</v>
      </c>
      <c r="E205" s="120" t="s">
        <v>24</v>
      </c>
      <c r="F205" s="121"/>
      <c r="G205" s="122" t="s">
        <v>26</v>
      </c>
      <c r="H205" s="175">
        <v>110</v>
      </c>
      <c r="I205" s="176"/>
      <c r="J205" s="45">
        <f t="shared" si="10"/>
        <v>0.21780000000000005</v>
      </c>
      <c r="K205" s="46">
        <f t="shared" si="11"/>
        <v>0</v>
      </c>
      <c r="L205" s="53"/>
      <c r="M205" s="48">
        <f t="shared" si="12"/>
        <v>0</v>
      </c>
      <c r="N205" s="49">
        <f t="shared" si="13"/>
        <v>0</v>
      </c>
      <c r="O205" s="61"/>
      <c r="P205" s="51"/>
      <c r="R205" s="52"/>
    </row>
    <row r="206" spans="1:18" s="21" customFormat="1" ht="26.25" customHeight="1" thickBot="1">
      <c r="A206" s="116">
        <v>25090900560</v>
      </c>
      <c r="B206" s="117" t="s">
        <v>306</v>
      </c>
      <c r="C206" s="118" t="s">
        <v>22</v>
      </c>
      <c r="D206" s="119">
        <v>200</v>
      </c>
      <c r="E206" s="120" t="s">
        <v>24</v>
      </c>
      <c r="F206" s="121"/>
      <c r="G206" s="122" t="s">
        <v>26</v>
      </c>
      <c r="H206" s="175">
        <v>110</v>
      </c>
      <c r="I206" s="176"/>
      <c r="J206" s="45">
        <f aca="true" t="shared" si="14" ref="J206:J245">((H206*1.32)/1000)*1.5</f>
        <v>0.21780000000000005</v>
      </c>
      <c r="K206" s="46">
        <f aca="true" t="shared" si="15" ref="K206:K244">(I206*1.32)/1000</f>
        <v>0</v>
      </c>
      <c r="L206" s="53"/>
      <c r="M206" s="48">
        <f t="shared" si="12"/>
        <v>0</v>
      </c>
      <c r="N206" s="49">
        <f t="shared" si="13"/>
        <v>0</v>
      </c>
      <c r="O206" s="61"/>
      <c r="P206" s="51"/>
      <c r="R206" s="52"/>
    </row>
    <row r="207" spans="1:18" s="21" customFormat="1" ht="26.25" customHeight="1" thickBot="1">
      <c r="A207" s="116">
        <v>25090300560</v>
      </c>
      <c r="B207" s="117" t="s">
        <v>99</v>
      </c>
      <c r="C207" s="118" t="s">
        <v>22</v>
      </c>
      <c r="D207" s="119">
        <v>200</v>
      </c>
      <c r="E207" s="120" t="s">
        <v>24</v>
      </c>
      <c r="F207" s="121"/>
      <c r="G207" s="122" t="s">
        <v>26</v>
      </c>
      <c r="H207" s="175">
        <v>110</v>
      </c>
      <c r="I207" s="176"/>
      <c r="J207" s="45">
        <f t="shared" si="14"/>
        <v>0.21780000000000005</v>
      </c>
      <c r="K207" s="46">
        <f t="shared" si="15"/>
        <v>0</v>
      </c>
      <c r="L207" s="53"/>
      <c r="M207" s="48">
        <f t="shared" si="12"/>
        <v>0</v>
      </c>
      <c r="N207" s="49">
        <f t="shared" si="13"/>
        <v>0</v>
      </c>
      <c r="O207" s="50"/>
      <c r="P207" s="51"/>
      <c r="R207" s="52"/>
    </row>
    <row r="208" spans="1:18" s="21" customFormat="1" ht="26.25" customHeight="1" thickBot="1">
      <c r="A208" s="116">
        <v>25099003690</v>
      </c>
      <c r="B208" s="117" t="s">
        <v>100</v>
      </c>
      <c r="C208" s="118" t="s">
        <v>22</v>
      </c>
      <c r="D208" s="119">
        <v>200</v>
      </c>
      <c r="E208" s="120" t="s">
        <v>25</v>
      </c>
      <c r="F208" s="121"/>
      <c r="G208" s="122" t="s">
        <v>26</v>
      </c>
      <c r="H208" s="175">
        <v>118.32000000000001</v>
      </c>
      <c r="I208" s="176"/>
      <c r="J208" s="45">
        <f t="shared" si="14"/>
        <v>0.23427360000000003</v>
      </c>
      <c r="K208" s="46">
        <f t="shared" si="15"/>
        <v>0</v>
      </c>
      <c r="L208" s="53"/>
      <c r="M208" s="48">
        <f t="shared" si="12"/>
        <v>0</v>
      </c>
      <c r="N208" s="49">
        <f t="shared" si="13"/>
        <v>0</v>
      </c>
      <c r="O208" s="44"/>
      <c r="P208" s="60"/>
      <c r="Q208" s="62"/>
      <c r="R208" s="52"/>
    </row>
    <row r="209" spans="1:18" s="21" customFormat="1" ht="26.25" customHeight="1" thickBot="1">
      <c r="A209" s="116">
        <v>25090103560</v>
      </c>
      <c r="B209" s="124" t="s">
        <v>307</v>
      </c>
      <c r="C209" s="118"/>
      <c r="D209" s="119">
        <v>200</v>
      </c>
      <c r="E209" s="120" t="s">
        <v>24</v>
      </c>
      <c r="F209" s="164"/>
      <c r="G209" s="122" t="s">
        <v>26</v>
      </c>
      <c r="H209" s="175">
        <v>118.32000000000001</v>
      </c>
      <c r="I209" s="176">
        <v>60</v>
      </c>
      <c r="J209" s="45">
        <f t="shared" si="14"/>
        <v>0.23427360000000003</v>
      </c>
      <c r="K209" s="46">
        <f t="shared" si="15"/>
        <v>0.0792</v>
      </c>
      <c r="L209" s="53"/>
      <c r="M209" s="48">
        <f t="shared" si="12"/>
        <v>0</v>
      </c>
      <c r="N209" s="49">
        <f t="shared" si="13"/>
        <v>0</v>
      </c>
      <c r="O209" s="44"/>
      <c r="P209" s="51"/>
      <c r="R209" s="52"/>
    </row>
    <row r="210" spans="1:18" s="21" customFormat="1" ht="26.25" customHeight="1" thickBot="1">
      <c r="A210" s="123">
        <v>25090103690</v>
      </c>
      <c r="B210" s="124" t="s">
        <v>308</v>
      </c>
      <c r="C210" s="125"/>
      <c r="D210" s="126">
        <v>200</v>
      </c>
      <c r="E210" s="125" t="s">
        <v>25</v>
      </c>
      <c r="F210" s="136"/>
      <c r="G210" s="125" t="s">
        <v>26</v>
      </c>
      <c r="H210" s="175">
        <v>136</v>
      </c>
      <c r="I210" s="176">
        <v>60</v>
      </c>
      <c r="J210" s="45">
        <f t="shared" si="14"/>
        <v>0.26928</v>
      </c>
      <c r="K210" s="46">
        <f t="shared" si="15"/>
        <v>0.0792</v>
      </c>
      <c r="L210" s="53"/>
      <c r="M210" s="48">
        <f t="shared" si="12"/>
        <v>0</v>
      </c>
      <c r="N210" s="49">
        <f t="shared" si="13"/>
        <v>0</v>
      </c>
      <c r="O210" s="44"/>
      <c r="P210" s="51"/>
      <c r="R210" s="52"/>
    </row>
    <row r="211" spans="1:18" s="62" customFormat="1" ht="26.25" customHeight="1" thickBot="1">
      <c r="A211" s="116">
        <v>25099001690</v>
      </c>
      <c r="B211" s="117" t="s">
        <v>101</v>
      </c>
      <c r="C211" s="118" t="s">
        <v>22</v>
      </c>
      <c r="D211" s="119">
        <v>200</v>
      </c>
      <c r="E211" s="120" t="s">
        <v>25</v>
      </c>
      <c r="F211" s="121"/>
      <c r="G211" s="122" t="s">
        <v>26</v>
      </c>
      <c r="H211" s="175">
        <v>118.32000000000001</v>
      </c>
      <c r="I211" s="176"/>
      <c r="J211" s="45">
        <f t="shared" si="14"/>
        <v>0.23427360000000003</v>
      </c>
      <c r="K211" s="46">
        <f t="shared" si="15"/>
        <v>0</v>
      </c>
      <c r="L211" s="77"/>
      <c r="M211" s="78">
        <f t="shared" si="12"/>
        <v>0</v>
      </c>
      <c r="N211" s="49">
        <f t="shared" si="13"/>
        <v>0</v>
      </c>
      <c r="O211" s="50"/>
      <c r="P211" s="60"/>
      <c r="R211" s="79"/>
    </row>
    <row r="212" spans="1:18" s="21" customFormat="1" ht="26.25" customHeight="1" thickBot="1">
      <c r="A212" s="150">
        <v>25090202560</v>
      </c>
      <c r="B212" s="117" t="s">
        <v>102</v>
      </c>
      <c r="C212" s="118" t="s">
        <v>22</v>
      </c>
      <c r="D212" s="119">
        <v>200</v>
      </c>
      <c r="E212" s="120" t="s">
        <v>24</v>
      </c>
      <c r="F212" s="121"/>
      <c r="G212" s="122" t="s">
        <v>26</v>
      </c>
      <c r="H212" s="175">
        <v>133.92000000000002</v>
      </c>
      <c r="I212" s="176"/>
      <c r="J212" s="45">
        <f t="shared" si="14"/>
        <v>0.2651616000000001</v>
      </c>
      <c r="K212" s="46">
        <f t="shared" si="15"/>
        <v>0</v>
      </c>
      <c r="L212" s="53"/>
      <c r="M212" s="48">
        <f t="shared" si="12"/>
        <v>0</v>
      </c>
      <c r="N212" s="49">
        <f t="shared" si="13"/>
        <v>0</v>
      </c>
      <c r="O212" s="44"/>
      <c r="P212" s="51"/>
      <c r="R212" s="52"/>
    </row>
    <row r="213" spans="1:18" s="21" customFormat="1" ht="26.25" customHeight="1" thickBot="1">
      <c r="A213" s="116">
        <v>25090200560</v>
      </c>
      <c r="B213" s="117" t="s">
        <v>103</v>
      </c>
      <c r="C213" s="118" t="s">
        <v>22</v>
      </c>
      <c r="D213" s="119">
        <v>200</v>
      </c>
      <c r="E213" s="120" t="s">
        <v>24</v>
      </c>
      <c r="F213" s="121"/>
      <c r="G213" s="122" t="s">
        <v>26</v>
      </c>
      <c r="H213" s="175">
        <v>110</v>
      </c>
      <c r="I213" s="176"/>
      <c r="J213" s="45">
        <f t="shared" si="14"/>
        <v>0.21780000000000005</v>
      </c>
      <c r="K213" s="46">
        <f t="shared" si="15"/>
        <v>0</v>
      </c>
      <c r="L213" s="53"/>
      <c r="M213" s="48">
        <f t="shared" si="12"/>
        <v>0</v>
      </c>
      <c r="N213" s="49">
        <f t="shared" si="13"/>
        <v>0</v>
      </c>
      <c r="O213" s="44"/>
      <c r="P213" s="51"/>
      <c r="R213" s="52"/>
    </row>
    <row r="214" spans="1:18" s="21" customFormat="1" ht="26.25" customHeight="1" thickBot="1">
      <c r="A214" s="116">
        <v>25090800560</v>
      </c>
      <c r="B214" s="117" t="s">
        <v>104</v>
      </c>
      <c r="C214" s="118" t="s">
        <v>22</v>
      </c>
      <c r="D214" s="119">
        <v>200</v>
      </c>
      <c r="E214" s="120" t="s">
        <v>24</v>
      </c>
      <c r="F214" s="121"/>
      <c r="G214" s="122" t="s">
        <v>26</v>
      </c>
      <c r="H214" s="175">
        <v>110</v>
      </c>
      <c r="I214" s="176"/>
      <c r="J214" s="45">
        <f t="shared" si="14"/>
        <v>0.21780000000000005</v>
      </c>
      <c r="K214" s="46">
        <f t="shared" si="15"/>
        <v>0</v>
      </c>
      <c r="L214" s="53"/>
      <c r="M214" s="48">
        <f aca="true" t="shared" si="16" ref="M214:M244">(J214+K214)*L214</f>
        <v>0</v>
      </c>
      <c r="N214" s="49">
        <f aca="true" t="shared" si="17" ref="N214:N244">M214-(M214*$J$6)</f>
        <v>0</v>
      </c>
      <c r="O214" s="50"/>
      <c r="P214" s="51"/>
      <c r="R214" s="52"/>
    </row>
    <row r="215" spans="1:18" s="21" customFormat="1" ht="26.25" customHeight="1" thickBot="1">
      <c r="A215" s="116">
        <v>25099007690</v>
      </c>
      <c r="B215" s="117" t="s">
        <v>105</v>
      </c>
      <c r="C215" s="118" t="s">
        <v>22</v>
      </c>
      <c r="D215" s="119">
        <v>200</v>
      </c>
      <c r="E215" s="120" t="s">
        <v>25</v>
      </c>
      <c r="F215" s="121"/>
      <c r="G215" s="122" t="s">
        <v>26</v>
      </c>
      <c r="H215" s="175">
        <v>118.32000000000001</v>
      </c>
      <c r="I215" s="176"/>
      <c r="J215" s="45">
        <f t="shared" si="14"/>
        <v>0.23427360000000003</v>
      </c>
      <c r="K215" s="46">
        <f t="shared" si="15"/>
        <v>0</v>
      </c>
      <c r="L215" s="53"/>
      <c r="M215" s="48">
        <f t="shared" si="16"/>
        <v>0</v>
      </c>
      <c r="N215" s="49">
        <f t="shared" si="17"/>
        <v>0</v>
      </c>
      <c r="O215" s="44"/>
      <c r="P215" s="51"/>
      <c r="R215" s="52"/>
    </row>
    <row r="216" spans="1:18" s="21" customFormat="1" ht="26.25" customHeight="1" thickBot="1">
      <c r="A216" s="116">
        <v>25090400560</v>
      </c>
      <c r="B216" s="124" t="s">
        <v>309</v>
      </c>
      <c r="C216" s="118" t="s">
        <v>22</v>
      </c>
      <c r="D216" s="119">
        <v>200</v>
      </c>
      <c r="E216" s="120" t="s">
        <v>24</v>
      </c>
      <c r="F216" s="121"/>
      <c r="G216" s="122" t="s">
        <v>26</v>
      </c>
      <c r="H216" s="175">
        <v>110</v>
      </c>
      <c r="I216" s="176"/>
      <c r="J216" s="45">
        <f t="shared" si="14"/>
        <v>0.21780000000000005</v>
      </c>
      <c r="K216" s="46">
        <f t="shared" si="15"/>
        <v>0</v>
      </c>
      <c r="L216" s="53"/>
      <c r="M216" s="48">
        <f t="shared" si="16"/>
        <v>0</v>
      </c>
      <c r="N216" s="49">
        <f t="shared" si="17"/>
        <v>0</v>
      </c>
      <c r="O216" s="44"/>
      <c r="P216" s="51"/>
      <c r="R216" s="52"/>
    </row>
    <row r="217" spans="1:18" s="21" customFormat="1" ht="26.25" customHeight="1" thickBot="1">
      <c r="A217" s="116">
        <v>25098106560</v>
      </c>
      <c r="B217" s="124" t="s">
        <v>340</v>
      </c>
      <c r="C217" s="118"/>
      <c r="D217" s="119">
        <v>100</v>
      </c>
      <c r="E217" s="120" t="s">
        <v>24</v>
      </c>
      <c r="F217" s="121"/>
      <c r="G217" s="122" t="s">
        <v>26</v>
      </c>
      <c r="H217" s="175">
        <v>118</v>
      </c>
      <c r="I217" s="176">
        <v>30</v>
      </c>
      <c r="J217" s="45">
        <f t="shared" si="14"/>
        <v>0.23364000000000001</v>
      </c>
      <c r="K217" s="46">
        <f>(I217*1.32)/1000</f>
        <v>0.0396</v>
      </c>
      <c r="L217" s="53"/>
      <c r="M217" s="48">
        <f>(J217+K217)*L217</f>
        <v>0</v>
      </c>
      <c r="N217" s="49">
        <f>M217-(M217*$J$6)</f>
        <v>0</v>
      </c>
      <c r="O217" s="44"/>
      <c r="P217" s="51"/>
      <c r="R217" s="52"/>
    </row>
    <row r="218" spans="1:18" s="21" customFormat="1" ht="26.25" customHeight="1" thickBot="1">
      <c r="A218" s="153">
        <v>25090000560</v>
      </c>
      <c r="B218" s="117" t="s">
        <v>106</v>
      </c>
      <c r="C218" s="118" t="s">
        <v>22</v>
      </c>
      <c r="D218" s="119">
        <v>200</v>
      </c>
      <c r="E218" s="120" t="s">
        <v>24</v>
      </c>
      <c r="F218" s="121"/>
      <c r="G218" s="122" t="s">
        <v>26</v>
      </c>
      <c r="H218" s="175">
        <v>118.32000000000001</v>
      </c>
      <c r="I218" s="176"/>
      <c r="J218" s="45">
        <f t="shared" si="14"/>
        <v>0.23427360000000003</v>
      </c>
      <c r="K218" s="46">
        <f t="shared" si="15"/>
        <v>0</v>
      </c>
      <c r="L218" s="53"/>
      <c r="M218" s="48">
        <f t="shared" si="16"/>
        <v>0</v>
      </c>
      <c r="N218" s="49">
        <f t="shared" si="17"/>
        <v>0</v>
      </c>
      <c r="O218" s="44"/>
      <c r="P218" s="51"/>
      <c r="R218" s="52"/>
    </row>
    <row r="219" spans="1:18" s="21" customFormat="1" ht="26.25" customHeight="1" thickBot="1">
      <c r="A219" s="116">
        <v>25091500560</v>
      </c>
      <c r="B219" s="117" t="s">
        <v>107</v>
      </c>
      <c r="C219" s="118" t="s">
        <v>3</v>
      </c>
      <c r="D219" s="119">
        <v>200</v>
      </c>
      <c r="E219" s="120" t="s">
        <v>24</v>
      </c>
      <c r="F219" s="121"/>
      <c r="G219" s="122" t="s">
        <v>26</v>
      </c>
      <c r="H219" s="175">
        <v>110</v>
      </c>
      <c r="I219" s="176"/>
      <c r="J219" s="45">
        <f t="shared" si="14"/>
        <v>0.21780000000000005</v>
      </c>
      <c r="K219" s="46">
        <f t="shared" si="15"/>
        <v>0</v>
      </c>
      <c r="L219" s="53"/>
      <c r="M219" s="48">
        <f t="shared" si="16"/>
        <v>0</v>
      </c>
      <c r="N219" s="49">
        <f t="shared" si="17"/>
        <v>0</v>
      </c>
      <c r="O219" s="50"/>
      <c r="P219" s="51"/>
      <c r="R219" s="52"/>
    </row>
    <row r="220" spans="1:18" s="21" customFormat="1" ht="26.25" customHeight="1" thickBot="1">
      <c r="A220" s="116">
        <v>25091900560</v>
      </c>
      <c r="B220" s="117" t="s">
        <v>108</v>
      </c>
      <c r="C220" s="118" t="s">
        <v>22</v>
      </c>
      <c r="D220" s="119">
        <v>200</v>
      </c>
      <c r="E220" s="120" t="s">
        <v>24</v>
      </c>
      <c r="F220" s="121"/>
      <c r="G220" s="122" t="s">
        <v>26</v>
      </c>
      <c r="H220" s="175">
        <v>118.32000000000001</v>
      </c>
      <c r="I220" s="176"/>
      <c r="J220" s="45">
        <f t="shared" si="14"/>
        <v>0.23427360000000003</v>
      </c>
      <c r="K220" s="46">
        <f t="shared" si="15"/>
        <v>0</v>
      </c>
      <c r="L220" s="53"/>
      <c r="M220" s="48">
        <f t="shared" si="16"/>
        <v>0</v>
      </c>
      <c r="N220" s="49">
        <f t="shared" si="17"/>
        <v>0</v>
      </c>
      <c r="O220" s="61"/>
      <c r="P220" s="51"/>
      <c r="R220" s="52"/>
    </row>
    <row r="221" spans="1:18" s="21" customFormat="1" ht="26.25" customHeight="1" thickBot="1">
      <c r="A221" s="116">
        <v>25090500560</v>
      </c>
      <c r="B221" s="117" t="s">
        <v>109</v>
      </c>
      <c r="C221" s="118" t="s">
        <v>22</v>
      </c>
      <c r="D221" s="119">
        <v>200</v>
      </c>
      <c r="E221" s="120" t="s">
        <v>24</v>
      </c>
      <c r="F221" s="121"/>
      <c r="G221" s="122" t="s">
        <v>26</v>
      </c>
      <c r="H221" s="175">
        <v>110</v>
      </c>
      <c r="I221" s="176"/>
      <c r="J221" s="45">
        <f t="shared" si="14"/>
        <v>0.21780000000000005</v>
      </c>
      <c r="K221" s="46">
        <f t="shared" si="15"/>
        <v>0</v>
      </c>
      <c r="L221" s="53"/>
      <c r="M221" s="48">
        <f t="shared" si="16"/>
        <v>0</v>
      </c>
      <c r="N221" s="49">
        <f t="shared" si="17"/>
        <v>0</v>
      </c>
      <c r="O221" s="50"/>
      <c r="P221" s="51"/>
      <c r="R221" s="52"/>
    </row>
    <row r="222" spans="1:18" s="21" customFormat="1" ht="26.25" customHeight="1" thickBot="1">
      <c r="A222" s="123">
        <v>25090500690</v>
      </c>
      <c r="B222" s="124" t="s">
        <v>249</v>
      </c>
      <c r="C222" s="125"/>
      <c r="D222" s="126">
        <v>200</v>
      </c>
      <c r="E222" s="125" t="s">
        <v>25</v>
      </c>
      <c r="F222" s="165"/>
      <c r="G222" s="125" t="s">
        <v>26</v>
      </c>
      <c r="H222" s="175">
        <v>125.60000000000001</v>
      </c>
      <c r="I222" s="176"/>
      <c r="J222" s="45">
        <f t="shared" si="14"/>
        <v>0.24868800000000002</v>
      </c>
      <c r="K222" s="46">
        <f t="shared" si="15"/>
        <v>0</v>
      </c>
      <c r="L222" s="53"/>
      <c r="M222" s="48">
        <f t="shared" si="16"/>
        <v>0</v>
      </c>
      <c r="N222" s="49">
        <f t="shared" si="17"/>
        <v>0</v>
      </c>
      <c r="O222" s="44"/>
      <c r="P222" s="51"/>
      <c r="R222" s="52"/>
    </row>
    <row r="223" spans="1:18" s="21" customFormat="1" ht="26.25" customHeight="1" thickBot="1">
      <c r="A223" s="116">
        <v>25090420560</v>
      </c>
      <c r="B223" s="117" t="s">
        <v>310</v>
      </c>
      <c r="C223" s="118" t="s">
        <v>5</v>
      </c>
      <c r="D223" s="119">
        <v>200</v>
      </c>
      <c r="E223" s="120" t="s">
        <v>24</v>
      </c>
      <c r="F223" s="147" t="s">
        <v>21</v>
      </c>
      <c r="G223" s="122" t="s">
        <v>26</v>
      </c>
      <c r="H223" s="175">
        <v>118.32000000000001</v>
      </c>
      <c r="I223" s="176">
        <v>30</v>
      </c>
      <c r="J223" s="45">
        <f t="shared" si="14"/>
        <v>0.23427360000000003</v>
      </c>
      <c r="K223" s="46">
        <f t="shared" si="15"/>
        <v>0.0396</v>
      </c>
      <c r="L223" s="53"/>
      <c r="M223" s="48">
        <f t="shared" si="16"/>
        <v>0</v>
      </c>
      <c r="N223" s="49">
        <f t="shared" si="17"/>
        <v>0</v>
      </c>
      <c r="O223" s="50"/>
      <c r="P223" s="51"/>
      <c r="R223" s="52"/>
    </row>
    <row r="224" spans="1:18" s="21" customFormat="1" ht="26.25" customHeight="1" thickBot="1">
      <c r="A224" s="116">
        <v>25091600560</v>
      </c>
      <c r="B224" s="117" t="s">
        <v>110</v>
      </c>
      <c r="C224" s="118" t="s">
        <v>5</v>
      </c>
      <c r="D224" s="119">
        <v>200</v>
      </c>
      <c r="E224" s="120" t="s">
        <v>24</v>
      </c>
      <c r="F224" s="121"/>
      <c r="G224" s="122" t="s">
        <v>26</v>
      </c>
      <c r="H224" s="175">
        <v>118.32000000000001</v>
      </c>
      <c r="I224" s="176"/>
      <c r="J224" s="45">
        <f t="shared" si="14"/>
        <v>0.23427360000000003</v>
      </c>
      <c r="K224" s="46">
        <f t="shared" si="15"/>
        <v>0</v>
      </c>
      <c r="L224" s="53"/>
      <c r="M224" s="48">
        <f t="shared" si="16"/>
        <v>0</v>
      </c>
      <c r="N224" s="49">
        <f t="shared" si="17"/>
        <v>0</v>
      </c>
      <c r="O224" s="50"/>
      <c r="P224" s="51"/>
      <c r="R224" s="52"/>
    </row>
    <row r="225" spans="1:18" s="21" customFormat="1" ht="26.25" customHeight="1" thickBot="1">
      <c r="A225" s="116">
        <v>25091700560</v>
      </c>
      <c r="B225" s="117" t="s">
        <v>111</v>
      </c>
      <c r="C225" s="118" t="s">
        <v>1</v>
      </c>
      <c r="D225" s="119">
        <v>200</v>
      </c>
      <c r="E225" s="120" t="s">
        <v>24</v>
      </c>
      <c r="F225" s="121"/>
      <c r="G225" s="122" t="s">
        <v>26</v>
      </c>
      <c r="H225" s="175">
        <v>110</v>
      </c>
      <c r="I225" s="176"/>
      <c r="J225" s="45">
        <f t="shared" si="14"/>
        <v>0.21780000000000005</v>
      </c>
      <c r="K225" s="46">
        <f t="shared" si="15"/>
        <v>0</v>
      </c>
      <c r="L225" s="53"/>
      <c r="M225" s="48">
        <f t="shared" si="16"/>
        <v>0</v>
      </c>
      <c r="N225" s="49">
        <f t="shared" si="17"/>
        <v>0</v>
      </c>
      <c r="O225" s="44"/>
      <c r="P225" s="51"/>
      <c r="R225" s="52"/>
    </row>
    <row r="226" spans="1:18" s="21" customFormat="1" ht="26.25" customHeight="1" thickBot="1">
      <c r="A226" s="116">
        <v>25090702560</v>
      </c>
      <c r="B226" s="117" t="s">
        <v>112</v>
      </c>
      <c r="C226" s="118" t="s">
        <v>4</v>
      </c>
      <c r="D226" s="119">
        <v>200</v>
      </c>
      <c r="E226" s="120" t="s">
        <v>24</v>
      </c>
      <c r="F226" s="121"/>
      <c r="G226" s="122" t="s">
        <v>26</v>
      </c>
      <c r="H226" s="175">
        <v>133.92000000000002</v>
      </c>
      <c r="I226" s="176"/>
      <c r="J226" s="45">
        <f t="shared" si="14"/>
        <v>0.2651616000000001</v>
      </c>
      <c r="K226" s="46">
        <f t="shared" si="15"/>
        <v>0</v>
      </c>
      <c r="L226" s="53"/>
      <c r="M226" s="48">
        <f t="shared" si="16"/>
        <v>0</v>
      </c>
      <c r="N226" s="49">
        <f t="shared" si="17"/>
        <v>0</v>
      </c>
      <c r="O226" s="54"/>
      <c r="P226" s="51"/>
      <c r="R226" s="52"/>
    </row>
    <row r="227" spans="1:18" s="21" customFormat="1" ht="26.25" customHeight="1" thickBot="1">
      <c r="A227" s="123">
        <v>25091590560</v>
      </c>
      <c r="B227" s="124" t="s">
        <v>311</v>
      </c>
      <c r="C227" s="125" t="s">
        <v>15</v>
      </c>
      <c r="D227" s="126">
        <v>200</v>
      </c>
      <c r="E227" s="125" t="s">
        <v>24</v>
      </c>
      <c r="F227" s="136"/>
      <c r="G227" s="122" t="s">
        <v>26</v>
      </c>
      <c r="H227" s="175">
        <v>133.92000000000002</v>
      </c>
      <c r="I227" s="176">
        <v>60</v>
      </c>
      <c r="J227" s="45">
        <f t="shared" si="14"/>
        <v>0.2651616000000001</v>
      </c>
      <c r="K227" s="46">
        <f t="shared" si="15"/>
        <v>0.0792</v>
      </c>
      <c r="L227" s="53"/>
      <c r="M227" s="48">
        <f t="shared" si="16"/>
        <v>0</v>
      </c>
      <c r="N227" s="49">
        <f t="shared" si="17"/>
        <v>0</v>
      </c>
      <c r="O227" s="44"/>
      <c r="P227" s="51"/>
      <c r="R227" s="52"/>
    </row>
    <row r="228" spans="1:18" s="21" customFormat="1" ht="26.25" customHeight="1" thickBot="1">
      <c r="A228" s="123">
        <v>25091590690</v>
      </c>
      <c r="B228" s="124" t="s">
        <v>312</v>
      </c>
      <c r="C228" s="125" t="s">
        <v>15</v>
      </c>
      <c r="D228" s="126">
        <v>200</v>
      </c>
      <c r="E228" s="125" t="s">
        <v>25</v>
      </c>
      <c r="F228" s="136"/>
      <c r="G228" s="125" t="s">
        <v>26</v>
      </c>
      <c r="H228" s="175">
        <v>150.56</v>
      </c>
      <c r="I228" s="176">
        <v>60</v>
      </c>
      <c r="J228" s="45">
        <f t="shared" si="14"/>
        <v>0.2981088</v>
      </c>
      <c r="K228" s="46">
        <f t="shared" si="15"/>
        <v>0.0792</v>
      </c>
      <c r="L228" s="53"/>
      <c r="M228" s="48">
        <f t="shared" si="16"/>
        <v>0</v>
      </c>
      <c r="N228" s="49">
        <f t="shared" si="17"/>
        <v>0</v>
      </c>
      <c r="O228" s="44"/>
      <c r="P228" s="51"/>
      <c r="R228" s="52"/>
    </row>
    <row r="229" spans="1:18" s="21" customFormat="1" ht="26.25" customHeight="1" thickBot="1">
      <c r="A229" s="123">
        <v>25092014560</v>
      </c>
      <c r="B229" s="163" t="s">
        <v>313</v>
      </c>
      <c r="C229" s="125" t="s">
        <v>4</v>
      </c>
      <c r="D229" s="126">
        <v>200</v>
      </c>
      <c r="E229" s="125" t="s">
        <v>24</v>
      </c>
      <c r="F229" s="136"/>
      <c r="G229" s="125" t="s">
        <v>26</v>
      </c>
      <c r="H229" s="175">
        <v>133.92000000000002</v>
      </c>
      <c r="I229" s="176">
        <v>36</v>
      </c>
      <c r="J229" s="45">
        <f t="shared" si="14"/>
        <v>0.2651616000000001</v>
      </c>
      <c r="K229" s="46">
        <f t="shared" si="15"/>
        <v>0.04752</v>
      </c>
      <c r="L229" s="53"/>
      <c r="M229" s="48">
        <f t="shared" si="16"/>
        <v>0</v>
      </c>
      <c r="N229" s="49">
        <f t="shared" si="17"/>
        <v>0</v>
      </c>
      <c r="O229" s="44"/>
      <c r="P229" s="51"/>
      <c r="R229" s="52"/>
    </row>
    <row r="230" spans="1:18" s="21" customFormat="1" ht="26.25" customHeight="1" thickBot="1">
      <c r="A230" s="123">
        <v>25092014690</v>
      </c>
      <c r="B230" s="163" t="s">
        <v>314</v>
      </c>
      <c r="C230" s="125" t="s">
        <v>4</v>
      </c>
      <c r="D230" s="126">
        <v>200</v>
      </c>
      <c r="E230" s="125" t="s">
        <v>25</v>
      </c>
      <c r="F230" s="136"/>
      <c r="G230" s="125" t="s">
        <v>26</v>
      </c>
      <c r="H230" s="175">
        <v>150.56</v>
      </c>
      <c r="I230" s="176">
        <v>36</v>
      </c>
      <c r="J230" s="45">
        <f t="shared" si="14"/>
        <v>0.2981088</v>
      </c>
      <c r="K230" s="46">
        <f t="shared" si="15"/>
        <v>0.04752</v>
      </c>
      <c r="L230" s="53"/>
      <c r="M230" s="48">
        <f t="shared" si="16"/>
        <v>0</v>
      </c>
      <c r="N230" s="49">
        <f t="shared" si="17"/>
        <v>0</v>
      </c>
      <c r="O230" s="61"/>
      <c r="P230" s="51"/>
      <c r="R230" s="52"/>
    </row>
    <row r="231" spans="1:18" s="21" customFormat="1" ht="26.25" customHeight="1" thickBot="1">
      <c r="A231" s="123">
        <v>25092013560</v>
      </c>
      <c r="B231" s="124" t="s">
        <v>315</v>
      </c>
      <c r="C231" s="125" t="s">
        <v>122</v>
      </c>
      <c r="D231" s="126">
        <v>200</v>
      </c>
      <c r="E231" s="125" t="s">
        <v>24</v>
      </c>
      <c r="F231" s="136"/>
      <c r="G231" s="125" t="s">
        <v>26</v>
      </c>
      <c r="H231" s="175">
        <v>133.92000000000002</v>
      </c>
      <c r="I231" s="176">
        <v>30</v>
      </c>
      <c r="J231" s="45">
        <f t="shared" si="14"/>
        <v>0.2651616000000001</v>
      </c>
      <c r="K231" s="46">
        <f t="shared" si="15"/>
        <v>0.0396</v>
      </c>
      <c r="L231" s="53"/>
      <c r="M231" s="48">
        <f t="shared" si="16"/>
        <v>0</v>
      </c>
      <c r="N231" s="49">
        <f t="shared" si="17"/>
        <v>0</v>
      </c>
      <c r="O231" s="61"/>
      <c r="P231" s="51"/>
      <c r="R231" s="52"/>
    </row>
    <row r="232" spans="1:18" s="21" customFormat="1" ht="26.25" customHeight="1" thickBot="1">
      <c r="A232" s="123">
        <v>25092013690</v>
      </c>
      <c r="B232" s="124" t="s">
        <v>316</v>
      </c>
      <c r="C232" s="125" t="s">
        <v>122</v>
      </c>
      <c r="D232" s="126">
        <v>200</v>
      </c>
      <c r="E232" s="125" t="s">
        <v>25</v>
      </c>
      <c r="F232" s="136"/>
      <c r="G232" s="125" t="s">
        <v>26</v>
      </c>
      <c r="H232" s="175">
        <v>150.56</v>
      </c>
      <c r="I232" s="176">
        <v>30</v>
      </c>
      <c r="J232" s="45">
        <f t="shared" si="14"/>
        <v>0.2981088</v>
      </c>
      <c r="K232" s="46">
        <f t="shared" si="15"/>
        <v>0.0396</v>
      </c>
      <c r="L232" s="53"/>
      <c r="M232" s="48">
        <f t="shared" si="16"/>
        <v>0</v>
      </c>
      <c r="N232" s="49">
        <f t="shared" si="17"/>
        <v>0</v>
      </c>
      <c r="O232" s="50"/>
      <c r="P232" s="51"/>
      <c r="R232" s="52"/>
    </row>
    <row r="233" spans="1:18" s="21" customFormat="1" ht="26.25" customHeight="1" thickBot="1">
      <c r="A233" s="116">
        <v>25091400560</v>
      </c>
      <c r="B233" s="117" t="s">
        <v>113</v>
      </c>
      <c r="C233" s="118" t="s">
        <v>22</v>
      </c>
      <c r="D233" s="119">
        <v>200</v>
      </c>
      <c r="E233" s="120" t="s">
        <v>24</v>
      </c>
      <c r="F233" s="121"/>
      <c r="G233" s="122" t="s">
        <v>26</v>
      </c>
      <c r="H233" s="175">
        <v>110</v>
      </c>
      <c r="I233" s="176"/>
      <c r="J233" s="45">
        <f t="shared" si="14"/>
        <v>0.21780000000000005</v>
      </c>
      <c r="K233" s="46">
        <f t="shared" si="15"/>
        <v>0</v>
      </c>
      <c r="L233" s="53"/>
      <c r="M233" s="48">
        <f t="shared" si="16"/>
        <v>0</v>
      </c>
      <c r="N233" s="49">
        <f t="shared" si="17"/>
        <v>0</v>
      </c>
      <c r="O233" s="61"/>
      <c r="P233" s="51"/>
      <c r="R233" s="52"/>
    </row>
    <row r="234" spans="1:18" s="21" customFormat="1" ht="26.25" customHeight="1" thickBot="1">
      <c r="A234" s="116">
        <v>25091300560</v>
      </c>
      <c r="B234" s="117" t="s">
        <v>114</v>
      </c>
      <c r="C234" s="118" t="s">
        <v>22</v>
      </c>
      <c r="D234" s="119">
        <v>200</v>
      </c>
      <c r="E234" s="120" t="s">
        <v>24</v>
      </c>
      <c r="F234" s="121"/>
      <c r="G234" s="122" t="s">
        <v>26</v>
      </c>
      <c r="H234" s="175">
        <v>110</v>
      </c>
      <c r="I234" s="176"/>
      <c r="J234" s="45">
        <f t="shared" si="14"/>
        <v>0.21780000000000005</v>
      </c>
      <c r="K234" s="46">
        <f t="shared" si="15"/>
        <v>0</v>
      </c>
      <c r="L234" s="53"/>
      <c r="M234" s="48">
        <f t="shared" si="16"/>
        <v>0</v>
      </c>
      <c r="N234" s="49">
        <f t="shared" si="17"/>
        <v>0</v>
      </c>
      <c r="O234" s="44"/>
      <c r="P234" s="51"/>
      <c r="R234" s="52"/>
    </row>
    <row r="235" spans="1:18" s="21" customFormat="1" ht="26.25" customHeight="1" thickBot="1">
      <c r="A235" s="116">
        <v>25099012690</v>
      </c>
      <c r="B235" s="117" t="s">
        <v>115</v>
      </c>
      <c r="C235" s="118" t="s">
        <v>22</v>
      </c>
      <c r="D235" s="119">
        <v>200</v>
      </c>
      <c r="E235" s="120" t="s">
        <v>25</v>
      </c>
      <c r="F235" s="121"/>
      <c r="G235" s="122" t="s">
        <v>26</v>
      </c>
      <c r="H235" s="175">
        <v>118.32000000000001</v>
      </c>
      <c r="I235" s="176"/>
      <c r="J235" s="45">
        <f t="shared" si="14"/>
        <v>0.23427360000000003</v>
      </c>
      <c r="K235" s="46">
        <f t="shared" si="15"/>
        <v>0</v>
      </c>
      <c r="L235" s="53"/>
      <c r="M235" s="48">
        <f t="shared" si="16"/>
        <v>0</v>
      </c>
      <c r="N235" s="49">
        <f t="shared" si="17"/>
        <v>0</v>
      </c>
      <c r="O235" s="44"/>
      <c r="P235" s="51"/>
      <c r="R235" s="52"/>
    </row>
    <row r="236" spans="1:18" s="21" customFormat="1" ht="26.25" customHeight="1" thickBot="1">
      <c r="A236" s="116">
        <v>25091800560</v>
      </c>
      <c r="B236" s="117" t="s">
        <v>317</v>
      </c>
      <c r="C236" s="118" t="s">
        <v>22</v>
      </c>
      <c r="D236" s="119">
        <v>200</v>
      </c>
      <c r="E236" s="120" t="s">
        <v>24</v>
      </c>
      <c r="F236" s="121"/>
      <c r="G236" s="122" t="s">
        <v>26</v>
      </c>
      <c r="H236" s="175">
        <v>110</v>
      </c>
      <c r="I236" s="176"/>
      <c r="J236" s="45">
        <f t="shared" si="14"/>
        <v>0.21780000000000005</v>
      </c>
      <c r="K236" s="46">
        <f t="shared" si="15"/>
        <v>0</v>
      </c>
      <c r="L236" s="53"/>
      <c r="M236" s="48">
        <f t="shared" si="16"/>
        <v>0</v>
      </c>
      <c r="N236" s="49">
        <f t="shared" si="17"/>
        <v>0</v>
      </c>
      <c r="O236" s="44"/>
      <c r="P236" s="51"/>
      <c r="R236" s="52"/>
    </row>
    <row r="237" spans="1:18" s="21" customFormat="1" ht="26.25" customHeight="1" thickBot="1">
      <c r="A237" s="116">
        <v>25099014690</v>
      </c>
      <c r="B237" s="117" t="s">
        <v>318</v>
      </c>
      <c r="C237" s="118" t="s">
        <v>22</v>
      </c>
      <c r="D237" s="119">
        <v>200</v>
      </c>
      <c r="E237" s="120" t="s">
        <v>25</v>
      </c>
      <c r="F237" s="121"/>
      <c r="G237" s="122" t="s">
        <v>26</v>
      </c>
      <c r="H237" s="175">
        <v>133.92000000000002</v>
      </c>
      <c r="I237" s="176"/>
      <c r="J237" s="45">
        <f t="shared" si="14"/>
        <v>0.2651616000000001</v>
      </c>
      <c r="K237" s="46">
        <f t="shared" si="15"/>
        <v>0</v>
      </c>
      <c r="L237" s="53"/>
      <c r="M237" s="48">
        <f t="shared" si="16"/>
        <v>0</v>
      </c>
      <c r="N237" s="49">
        <f t="shared" si="17"/>
        <v>0</v>
      </c>
      <c r="O237" s="44"/>
      <c r="P237" s="51"/>
      <c r="R237" s="52"/>
    </row>
    <row r="238" spans="1:18" s="58" customFormat="1" ht="26.25" customHeight="1" thickBot="1">
      <c r="A238" s="116">
        <v>25091100560</v>
      </c>
      <c r="B238" s="117" t="s">
        <v>116</v>
      </c>
      <c r="C238" s="118" t="s">
        <v>3</v>
      </c>
      <c r="D238" s="119">
        <v>200</v>
      </c>
      <c r="E238" s="120" t="s">
        <v>24</v>
      </c>
      <c r="F238" s="121"/>
      <c r="G238" s="122" t="s">
        <v>26</v>
      </c>
      <c r="H238" s="175">
        <v>110</v>
      </c>
      <c r="I238" s="176"/>
      <c r="J238" s="45">
        <f t="shared" si="14"/>
        <v>0.21780000000000005</v>
      </c>
      <c r="K238" s="46">
        <f t="shared" si="15"/>
        <v>0</v>
      </c>
      <c r="L238" s="53"/>
      <c r="M238" s="48">
        <f t="shared" si="16"/>
        <v>0</v>
      </c>
      <c r="N238" s="49">
        <f t="shared" si="17"/>
        <v>0</v>
      </c>
      <c r="O238" s="50"/>
      <c r="P238" s="51"/>
      <c r="R238" s="52"/>
    </row>
    <row r="239" spans="1:18" s="21" customFormat="1" ht="26.25" customHeight="1" thickBot="1">
      <c r="A239" s="123">
        <v>25091400690</v>
      </c>
      <c r="B239" s="124" t="s">
        <v>187</v>
      </c>
      <c r="C239" s="125"/>
      <c r="D239" s="126">
        <v>200</v>
      </c>
      <c r="E239" s="125" t="s">
        <v>24</v>
      </c>
      <c r="F239" s="136"/>
      <c r="G239" s="125" t="s">
        <v>26</v>
      </c>
      <c r="H239" s="175">
        <v>118.32000000000001</v>
      </c>
      <c r="I239" s="176"/>
      <c r="J239" s="45">
        <f t="shared" si="14"/>
        <v>0.23427360000000003</v>
      </c>
      <c r="K239" s="46">
        <f t="shared" si="15"/>
        <v>0</v>
      </c>
      <c r="L239" s="53"/>
      <c r="M239" s="48">
        <f t="shared" si="16"/>
        <v>0</v>
      </c>
      <c r="N239" s="49">
        <f t="shared" si="17"/>
        <v>0</v>
      </c>
      <c r="O239" s="44"/>
      <c r="P239" s="51"/>
      <c r="R239" s="52"/>
    </row>
    <row r="240" spans="1:18" s="21" customFormat="1" ht="26.25" customHeight="1" thickBot="1">
      <c r="A240" s="116">
        <v>25091200560</v>
      </c>
      <c r="B240" s="117" t="s">
        <v>117</v>
      </c>
      <c r="C240" s="118" t="s">
        <v>22</v>
      </c>
      <c r="D240" s="119">
        <v>200</v>
      </c>
      <c r="E240" s="120" t="s">
        <v>24</v>
      </c>
      <c r="F240" s="121"/>
      <c r="G240" s="122" t="s">
        <v>26</v>
      </c>
      <c r="H240" s="175">
        <v>110</v>
      </c>
      <c r="I240" s="176"/>
      <c r="J240" s="45">
        <f t="shared" si="14"/>
        <v>0.21780000000000005</v>
      </c>
      <c r="K240" s="46">
        <f t="shared" si="15"/>
        <v>0</v>
      </c>
      <c r="L240" s="53"/>
      <c r="M240" s="48">
        <f t="shared" si="16"/>
        <v>0</v>
      </c>
      <c r="N240" s="49">
        <f t="shared" si="17"/>
        <v>0</v>
      </c>
      <c r="O240" s="50"/>
      <c r="P240" s="51"/>
      <c r="R240" s="52"/>
    </row>
    <row r="241" spans="1:18" s="21" customFormat="1" ht="26.25" customHeight="1" thickBot="1">
      <c r="A241" s="166">
        <v>22533000550</v>
      </c>
      <c r="B241" s="117" t="s">
        <v>118</v>
      </c>
      <c r="C241" s="118" t="s">
        <v>11</v>
      </c>
      <c r="D241" s="119">
        <v>100</v>
      </c>
      <c r="E241" s="120" t="s">
        <v>23</v>
      </c>
      <c r="F241" s="121"/>
      <c r="G241" s="122" t="s">
        <v>26</v>
      </c>
      <c r="H241" s="175">
        <v>156.8</v>
      </c>
      <c r="I241" s="176"/>
      <c r="J241" s="45">
        <f t="shared" si="14"/>
        <v>0.310464</v>
      </c>
      <c r="K241" s="46">
        <f t="shared" si="15"/>
        <v>0</v>
      </c>
      <c r="L241" s="53"/>
      <c r="M241" s="48">
        <f t="shared" si="16"/>
        <v>0</v>
      </c>
      <c r="N241" s="49">
        <f t="shared" si="17"/>
        <v>0</v>
      </c>
      <c r="O241" s="50"/>
      <c r="P241" s="51"/>
      <c r="R241" s="52"/>
    </row>
    <row r="242" spans="1:18" s="62" customFormat="1" ht="26.25" customHeight="1" thickBot="1">
      <c r="A242" s="116">
        <v>23960000550</v>
      </c>
      <c r="B242" s="117" t="s">
        <v>119</v>
      </c>
      <c r="C242" s="118" t="s">
        <v>12</v>
      </c>
      <c r="D242" s="119">
        <v>100</v>
      </c>
      <c r="E242" s="120" t="s">
        <v>23</v>
      </c>
      <c r="F242" s="121"/>
      <c r="G242" s="122" t="s">
        <v>26</v>
      </c>
      <c r="H242" s="175">
        <v>141.20000000000002</v>
      </c>
      <c r="I242" s="176"/>
      <c r="J242" s="45">
        <f t="shared" si="14"/>
        <v>0.27957600000000005</v>
      </c>
      <c r="K242" s="46">
        <f t="shared" si="15"/>
        <v>0</v>
      </c>
      <c r="L242" s="77"/>
      <c r="M242" s="78">
        <f t="shared" si="16"/>
        <v>0</v>
      </c>
      <c r="N242" s="49">
        <f t="shared" si="17"/>
        <v>0</v>
      </c>
      <c r="O242" s="44"/>
      <c r="P242" s="60"/>
      <c r="R242" s="79"/>
    </row>
    <row r="243" spans="1:18" s="21" customFormat="1" ht="26.25" customHeight="1" thickBot="1">
      <c r="A243" s="123">
        <v>22580200550</v>
      </c>
      <c r="B243" s="124" t="s">
        <v>188</v>
      </c>
      <c r="C243" s="125" t="s">
        <v>189</v>
      </c>
      <c r="D243" s="126">
        <v>100</v>
      </c>
      <c r="E243" s="125" t="s">
        <v>23</v>
      </c>
      <c r="F243" s="130"/>
      <c r="G243" s="125" t="s">
        <v>26</v>
      </c>
      <c r="H243" s="175">
        <v>156.8</v>
      </c>
      <c r="I243" s="176"/>
      <c r="J243" s="45">
        <f t="shared" si="14"/>
        <v>0.310464</v>
      </c>
      <c r="K243" s="46">
        <f t="shared" si="15"/>
        <v>0</v>
      </c>
      <c r="L243" s="53"/>
      <c r="M243" s="48">
        <f t="shared" si="16"/>
        <v>0</v>
      </c>
      <c r="N243" s="49">
        <f t="shared" si="17"/>
        <v>0</v>
      </c>
      <c r="O243" s="44"/>
      <c r="P243" s="51"/>
      <c r="R243" s="52"/>
    </row>
    <row r="244" spans="1:18" s="21" customFormat="1" ht="26.25" customHeight="1">
      <c r="A244" s="207">
        <v>22580100550</v>
      </c>
      <c r="B244" s="208" t="s">
        <v>120</v>
      </c>
      <c r="C244" s="209" t="s">
        <v>1</v>
      </c>
      <c r="D244" s="210">
        <v>100</v>
      </c>
      <c r="E244" s="211" t="s">
        <v>23</v>
      </c>
      <c r="F244" s="212"/>
      <c r="G244" s="213" t="s">
        <v>26</v>
      </c>
      <c r="H244" s="214">
        <v>156.8</v>
      </c>
      <c r="I244" s="215"/>
      <c r="J244" s="216">
        <f t="shared" si="14"/>
        <v>0.310464</v>
      </c>
      <c r="K244" s="217">
        <f t="shared" si="15"/>
        <v>0</v>
      </c>
      <c r="L244" s="218"/>
      <c r="M244" s="219">
        <f t="shared" si="16"/>
        <v>0</v>
      </c>
      <c r="N244" s="220">
        <f t="shared" si="17"/>
        <v>0</v>
      </c>
      <c r="O244" s="65"/>
      <c r="P244" s="51"/>
      <c r="R244" s="52"/>
    </row>
    <row r="245" spans="1:18" s="21" customFormat="1" ht="26.25" customHeight="1" thickBot="1">
      <c r="A245" s="167">
        <v>21120001550</v>
      </c>
      <c r="B245" s="168" t="s">
        <v>341</v>
      </c>
      <c r="C245" s="169"/>
      <c r="D245" s="170">
        <v>100</v>
      </c>
      <c r="E245" s="171" t="s">
        <v>24</v>
      </c>
      <c r="F245" s="224"/>
      <c r="G245" s="172" t="s">
        <v>26</v>
      </c>
      <c r="H245" s="225">
        <v>118</v>
      </c>
      <c r="I245" s="231">
        <v>38</v>
      </c>
      <c r="J245" s="226">
        <f t="shared" si="14"/>
        <v>0.23364000000000001</v>
      </c>
      <c r="K245" s="227">
        <f>(I245*1.32)/1000</f>
        <v>0.05016</v>
      </c>
      <c r="L245" s="228"/>
      <c r="M245" s="229">
        <f>(J245+K245)*L245</f>
        <v>0</v>
      </c>
      <c r="N245" s="230">
        <f>M245-(M245*$J$6)</f>
        <v>0</v>
      </c>
      <c r="O245" s="65"/>
      <c r="P245" s="51"/>
      <c r="R245" s="52"/>
    </row>
    <row r="246" spans="8:17" ht="31.5" customHeight="1" thickBot="1">
      <c r="H246" s="4"/>
      <c r="K246" s="221" t="s">
        <v>153</v>
      </c>
      <c r="L246" s="222">
        <f>SUM(L9:L245)</f>
        <v>0</v>
      </c>
      <c r="M246" s="223">
        <f>SUM(M9:M245)</f>
        <v>0</v>
      </c>
      <c r="N246" s="223">
        <f>SUM(N9:N245)</f>
        <v>0</v>
      </c>
      <c r="P246" s="4"/>
      <c r="Q246" s="5"/>
    </row>
  </sheetData>
  <sheetProtection password="CA63" sheet="1"/>
  <mergeCells count="7">
    <mergeCell ref="B1:M1"/>
    <mergeCell ref="B2:M2"/>
    <mergeCell ref="G6:H6"/>
    <mergeCell ref="C6:F6"/>
    <mergeCell ref="B3:F3"/>
    <mergeCell ref="B4:F4"/>
    <mergeCell ref="A5:G5"/>
  </mergeCells>
  <hyperlinks>
    <hyperlink ref="B4" r:id="rId1" display="info@zyromski.com"/>
    <hyperlink ref="G4" r:id="rId2" display="http://www.hishtil.com/"/>
  </hyperlinks>
  <printOptions/>
  <pageMargins left="0.25" right="0.25" top="0.75" bottom="0.75" header="0.3" footer="0.3"/>
  <pageSetup horizontalDpi="600" verticalDpi="600" orientation="landscape" paperSize="9" scale="55" r:id="rId4"/>
  <headerFooter alignWithMargins="0">
    <oddHeader>&amp;L&amp;A&amp;C&amp;F</oddHeader>
    <oddFooter>&amp;Cעמוד &amp;P מתוך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17"/>
  <sheetViews>
    <sheetView zoomScale="60" zoomScaleNormal="60" zoomScalePageLayoutView="0" workbookViewId="0" topLeftCell="A1">
      <selection activeCell="B3" sqref="B3:F3"/>
    </sheetView>
  </sheetViews>
  <sheetFormatPr defaultColWidth="11.5" defaultRowHeight="14.25"/>
  <cols>
    <col min="1" max="1" width="23.09765625" style="3" customWidth="1"/>
    <col min="2" max="2" width="62.796875" style="3" customWidth="1"/>
    <col min="3" max="3" width="9.59765625" style="17" customWidth="1"/>
    <col min="4" max="4" width="10.19921875" style="2" customWidth="1"/>
    <col min="5" max="5" width="16.69921875" style="2" customWidth="1"/>
    <col min="6" max="6" width="13.59765625" style="2" customWidth="1"/>
    <col min="7" max="7" width="14.19921875" style="2" customWidth="1"/>
    <col min="8" max="8" width="26.59765625" style="2" hidden="1" customWidth="1"/>
    <col min="9" max="9" width="14.5" style="4" hidden="1" customWidth="1"/>
    <col min="10" max="10" width="10.19921875" style="4" customWidth="1"/>
    <col min="11" max="11" width="11.09765625" style="4" customWidth="1"/>
    <col min="12" max="12" width="15.59765625" style="4" customWidth="1"/>
    <col min="13" max="13" width="11.796875" style="4" customWidth="1"/>
    <col min="14" max="14" width="16.19921875" style="29" customWidth="1"/>
    <col min="15" max="15" width="10.69921875" style="35" customWidth="1"/>
    <col min="16" max="16" width="14.59765625" style="31" customWidth="1"/>
    <col min="17" max="17" width="6.5" style="4" customWidth="1"/>
    <col min="18" max="16384" width="11.5" style="5" customWidth="1"/>
  </cols>
  <sheetData>
    <row r="1" spans="1:16" s="8" customFormat="1" ht="132" customHeight="1">
      <c r="A1" s="6"/>
      <c r="B1" s="252" t="s">
        <v>324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7"/>
      <c r="N1" s="30"/>
      <c r="O1" s="36"/>
      <c r="P1" s="32"/>
    </row>
    <row r="2" spans="1:16" s="8" customFormat="1" ht="57.75" customHeight="1">
      <c r="A2" s="6"/>
      <c r="B2" s="261" t="s">
        <v>323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7"/>
      <c r="N2" s="30"/>
      <c r="O2" s="36"/>
      <c r="P2" s="32"/>
    </row>
    <row r="3" spans="1:16" s="8" customFormat="1" ht="23.25" customHeight="1">
      <c r="A3" s="9"/>
      <c r="B3" s="258" t="s">
        <v>150</v>
      </c>
      <c r="C3" s="258"/>
      <c r="D3" s="258"/>
      <c r="E3" s="258"/>
      <c r="F3" s="258"/>
      <c r="G3" s="19"/>
      <c r="H3" s="6"/>
      <c r="I3" s="10"/>
      <c r="J3" s="10"/>
      <c r="L3" s="11"/>
      <c r="M3" s="11"/>
      <c r="N3" s="30"/>
      <c r="O3" s="36"/>
      <c r="P3" s="32"/>
    </row>
    <row r="4" spans="1:16" s="8" customFormat="1" ht="19.5" customHeight="1">
      <c r="A4" s="23"/>
      <c r="B4" s="259" t="s">
        <v>151</v>
      </c>
      <c r="C4" s="259"/>
      <c r="D4" s="259"/>
      <c r="E4" s="259"/>
      <c r="F4" s="259"/>
      <c r="G4" s="80" t="s">
        <v>200</v>
      </c>
      <c r="H4" s="6"/>
      <c r="I4" s="10"/>
      <c r="J4" s="10"/>
      <c r="L4" s="11"/>
      <c r="M4" s="11"/>
      <c r="N4" s="30"/>
      <c r="O4" s="36"/>
      <c r="P4" s="32"/>
    </row>
    <row r="5" spans="1:16" s="8" customFormat="1" ht="46.5" customHeight="1" thickBot="1">
      <c r="A5" s="38" t="s">
        <v>186</v>
      </c>
      <c r="B5" s="23"/>
      <c r="C5" s="18"/>
      <c r="D5" s="6"/>
      <c r="E5" s="6"/>
      <c r="F5" s="12"/>
      <c r="H5" s="12"/>
      <c r="I5" s="10"/>
      <c r="J5" s="10"/>
      <c r="L5" s="11"/>
      <c r="M5" s="11"/>
      <c r="N5" s="30"/>
      <c r="O5" s="36"/>
      <c r="P5" s="32"/>
    </row>
    <row r="6" spans="1:13" s="8" customFormat="1" ht="59.25" customHeight="1" thickBot="1">
      <c r="A6" s="43" t="s">
        <v>199</v>
      </c>
      <c r="B6" s="28"/>
      <c r="C6" s="256" t="s">
        <v>149</v>
      </c>
      <c r="D6" s="256"/>
      <c r="E6" s="256"/>
      <c r="F6" s="257"/>
      <c r="G6" s="254" t="s">
        <v>201</v>
      </c>
      <c r="H6" s="255"/>
      <c r="I6" s="76">
        <v>0</v>
      </c>
      <c r="J6" s="81">
        <v>0</v>
      </c>
      <c r="L6" s="37"/>
      <c r="M6" s="11"/>
    </row>
    <row r="7" spans="1:17" s="8" customFormat="1" ht="19.5" customHeight="1" thickBot="1">
      <c r="A7" s="23"/>
      <c r="B7" s="23"/>
      <c r="C7" s="20"/>
      <c r="D7" s="6"/>
      <c r="E7" s="6"/>
      <c r="F7" s="13"/>
      <c r="G7" s="13"/>
      <c r="H7" s="13"/>
      <c r="I7" s="14"/>
      <c r="J7" s="10"/>
      <c r="L7" s="11"/>
      <c r="M7" s="11"/>
      <c r="N7" s="30"/>
      <c r="O7" s="36"/>
      <c r="P7" s="33"/>
      <c r="Q7" s="34"/>
    </row>
    <row r="8" spans="1:15" s="21" customFormat="1" ht="84.75" customHeight="1" thickBot="1">
      <c r="A8" s="24" t="s">
        <v>156</v>
      </c>
      <c r="B8" s="25"/>
      <c r="C8" s="66" t="s">
        <v>157</v>
      </c>
      <c r="D8" s="66" t="s">
        <v>158</v>
      </c>
      <c r="E8" s="67" t="s">
        <v>215</v>
      </c>
      <c r="F8" s="68" t="s">
        <v>159</v>
      </c>
      <c r="G8" s="68" t="s">
        <v>20</v>
      </c>
      <c r="H8" s="26" t="s">
        <v>322</v>
      </c>
      <c r="I8" s="27" t="s">
        <v>154</v>
      </c>
      <c r="J8" s="82" t="s">
        <v>152</v>
      </c>
      <c r="K8" s="82" t="s">
        <v>155</v>
      </c>
      <c r="L8" s="70" t="s">
        <v>218</v>
      </c>
      <c r="M8" s="71" t="s">
        <v>153</v>
      </c>
      <c r="N8" s="72" t="s">
        <v>198</v>
      </c>
      <c r="O8" s="1"/>
    </row>
    <row r="9" spans="1:18" s="21" customFormat="1" ht="26.25" customHeight="1" thickBot="1">
      <c r="A9" s="180">
        <v>23670512550</v>
      </c>
      <c r="B9" s="181" t="s">
        <v>202</v>
      </c>
      <c r="C9" s="55" t="s">
        <v>22</v>
      </c>
      <c r="D9" s="56">
        <v>100</v>
      </c>
      <c r="E9" s="55" t="s">
        <v>24</v>
      </c>
      <c r="F9" s="57" t="s">
        <v>21</v>
      </c>
      <c r="G9" s="55" t="s">
        <v>26</v>
      </c>
      <c r="H9" s="184">
        <v>146</v>
      </c>
      <c r="I9" s="83"/>
      <c r="J9" s="45">
        <f>((H9*1.32)/1000)*1.5</f>
        <v>0.28908</v>
      </c>
      <c r="K9" s="46">
        <f>(I9*1.35)/1000</f>
        <v>0</v>
      </c>
      <c r="L9" s="47"/>
      <c r="M9" s="48">
        <f>(J9+K9)*L9</f>
        <v>0</v>
      </c>
      <c r="N9" s="49">
        <f>M9-(M9*$J$6)</f>
        <v>0</v>
      </c>
      <c r="O9" s="50"/>
      <c r="P9" s="51"/>
      <c r="R9" s="52"/>
    </row>
    <row r="10" spans="1:18" s="21" customFormat="1" ht="26.25" customHeight="1" thickBot="1">
      <c r="A10" s="180">
        <v>23670511550</v>
      </c>
      <c r="B10" s="181" t="s">
        <v>203</v>
      </c>
      <c r="C10" s="55" t="s">
        <v>22</v>
      </c>
      <c r="D10" s="56">
        <v>100</v>
      </c>
      <c r="E10" s="55" t="s">
        <v>24</v>
      </c>
      <c r="F10" s="57" t="s">
        <v>21</v>
      </c>
      <c r="G10" s="55" t="s">
        <v>26</v>
      </c>
      <c r="H10" s="184">
        <v>146</v>
      </c>
      <c r="I10" s="84"/>
      <c r="J10" s="45">
        <f aca="true" t="shared" si="0" ref="J10:J16">((H10*1.32)/1000)*1.5</f>
        <v>0.28908</v>
      </c>
      <c r="K10" s="46">
        <f aca="true" t="shared" si="1" ref="K10:K16">(I10*1.35)/1000</f>
        <v>0</v>
      </c>
      <c r="L10" s="53"/>
      <c r="M10" s="48">
        <f aca="true" t="shared" si="2" ref="M10:M16">(J10+K10)*L10</f>
        <v>0</v>
      </c>
      <c r="N10" s="49">
        <f aca="true" t="shared" si="3" ref="N10:N16">M10-(M10*$J$6)</f>
        <v>0</v>
      </c>
      <c r="O10" s="50"/>
      <c r="P10" s="51"/>
      <c r="R10" s="52"/>
    </row>
    <row r="11" spans="1:18" s="21" customFormat="1" ht="26.25" customHeight="1" thickBot="1">
      <c r="A11" s="180">
        <v>23670511710</v>
      </c>
      <c r="B11" s="181" t="s">
        <v>204</v>
      </c>
      <c r="C11" s="55" t="s">
        <v>22</v>
      </c>
      <c r="D11" s="56">
        <v>100</v>
      </c>
      <c r="E11" s="55" t="s">
        <v>25</v>
      </c>
      <c r="F11" s="57" t="s">
        <v>21</v>
      </c>
      <c r="G11" s="55" t="s">
        <v>26</v>
      </c>
      <c r="H11" s="184">
        <v>165</v>
      </c>
      <c r="I11" s="84"/>
      <c r="J11" s="45">
        <f t="shared" si="0"/>
        <v>0.32670000000000005</v>
      </c>
      <c r="K11" s="46">
        <f t="shared" si="1"/>
        <v>0</v>
      </c>
      <c r="L11" s="53"/>
      <c r="M11" s="48">
        <f t="shared" si="2"/>
        <v>0</v>
      </c>
      <c r="N11" s="49">
        <f t="shared" si="3"/>
        <v>0</v>
      </c>
      <c r="O11" s="54"/>
      <c r="P11" s="51"/>
      <c r="R11" s="52"/>
    </row>
    <row r="12" spans="1:18" s="21" customFormat="1" ht="26.25" customHeight="1" thickBot="1">
      <c r="A12" s="182">
        <v>23670512710</v>
      </c>
      <c r="B12" s="181" t="s">
        <v>205</v>
      </c>
      <c r="C12" s="55" t="s">
        <v>22</v>
      </c>
      <c r="D12" s="56">
        <v>100</v>
      </c>
      <c r="E12" s="55" t="s">
        <v>25</v>
      </c>
      <c r="F12" s="57" t="s">
        <v>21</v>
      </c>
      <c r="G12" s="55" t="s">
        <v>26</v>
      </c>
      <c r="H12" s="184">
        <v>165</v>
      </c>
      <c r="I12" s="84"/>
      <c r="J12" s="45">
        <f t="shared" si="0"/>
        <v>0.32670000000000005</v>
      </c>
      <c r="K12" s="46">
        <f t="shared" si="1"/>
        <v>0</v>
      </c>
      <c r="L12" s="53"/>
      <c r="M12" s="48">
        <f t="shared" si="2"/>
        <v>0</v>
      </c>
      <c r="N12" s="49">
        <f t="shared" si="3"/>
        <v>0</v>
      </c>
      <c r="O12" s="50"/>
      <c r="P12" s="51"/>
      <c r="R12" s="52"/>
    </row>
    <row r="13" spans="1:18" s="21" customFormat="1" ht="26.25" customHeight="1" thickBot="1">
      <c r="A13" s="180">
        <v>23670410550</v>
      </c>
      <c r="B13" s="181" t="s">
        <v>206</v>
      </c>
      <c r="C13" s="55" t="s">
        <v>22</v>
      </c>
      <c r="D13" s="56">
        <v>100</v>
      </c>
      <c r="E13" s="55" t="s">
        <v>24</v>
      </c>
      <c r="F13" s="57" t="s">
        <v>21</v>
      </c>
      <c r="G13" s="55" t="s">
        <v>26</v>
      </c>
      <c r="H13" s="184">
        <v>146</v>
      </c>
      <c r="I13" s="84"/>
      <c r="J13" s="45">
        <f t="shared" si="0"/>
        <v>0.28908</v>
      </c>
      <c r="K13" s="46">
        <f t="shared" si="1"/>
        <v>0</v>
      </c>
      <c r="L13" s="53"/>
      <c r="M13" s="48">
        <f t="shared" si="2"/>
        <v>0</v>
      </c>
      <c r="N13" s="49">
        <f t="shared" si="3"/>
        <v>0</v>
      </c>
      <c r="O13" s="44"/>
      <c r="P13" s="51"/>
      <c r="R13" s="52"/>
    </row>
    <row r="14" spans="1:18" s="21" customFormat="1" ht="26.25" customHeight="1" thickBot="1">
      <c r="A14" s="183">
        <v>23670410710</v>
      </c>
      <c r="B14" s="181" t="s">
        <v>207</v>
      </c>
      <c r="C14" s="55" t="s">
        <v>22</v>
      </c>
      <c r="D14" s="56">
        <v>100</v>
      </c>
      <c r="E14" s="55" t="s">
        <v>25</v>
      </c>
      <c r="F14" s="57" t="s">
        <v>21</v>
      </c>
      <c r="G14" s="55" t="s">
        <v>26</v>
      </c>
      <c r="H14" s="184">
        <v>165</v>
      </c>
      <c r="I14" s="85"/>
      <c r="J14" s="45">
        <f t="shared" si="0"/>
        <v>0.32670000000000005</v>
      </c>
      <c r="K14" s="46">
        <f t="shared" si="1"/>
        <v>0</v>
      </c>
      <c r="L14" s="53"/>
      <c r="M14" s="48">
        <f t="shared" si="2"/>
        <v>0</v>
      </c>
      <c r="N14" s="49">
        <f t="shared" si="3"/>
        <v>0</v>
      </c>
      <c r="O14" s="50"/>
      <c r="P14" s="51"/>
      <c r="R14" s="52"/>
    </row>
    <row r="15" spans="1:18" s="21" customFormat="1" ht="26.25" customHeight="1" thickBot="1">
      <c r="A15" s="180">
        <v>25210560550</v>
      </c>
      <c r="B15" s="181" t="s">
        <v>216</v>
      </c>
      <c r="C15" s="55" t="s">
        <v>10</v>
      </c>
      <c r="D15" s="56">
        <v>100</v>
      </c>
      <c r="E15" s="55" t="s">
        <v>24</v>
      </c>
      <c r="F15" s="57" t="s">
        <v>21</v>
      </c>
      <c r="G15" s="55" t="s">
        <v>26</v>
      </c>
      <c r="H15" s="184">
        <v>156</v>
      </c>
      <c r="I15" s="84"/>
      <c r="J15" s="45">
        <f t="shared" si="0"/>
        <v>0.30888000000000004</v>
      </c>
      <c r="K15" s="46">
        <f t="shared" si="1"/>
        <v>0</v>
      </c>
      <c r="L15" s="53"/>
      <c r="M15" s="48">
        <f t="shared" si="2"/>
        <v>0</v>
      </c>
      <c r="N15" s="49">
        <f t="shared" si="3"/>
        <v>0</v>
      </c>
      <c r="O15" s="50"/>
      <c r="P15" s="51"/>
      <c r="R15" s="52"/>
    </row>
    <row r="16" spans="1:18" s="58" customFormat="1" ht="26.25" customHeight="1" thickBot="1">
      <c r="A16" s="180">
        <v>25210560710</v>
      </c>
      <c r="B16" s="181" t="s">
        <v>217</v>
      </c>
      <c r="C16" s="55" t="s">
        <v>10</v>
      </c>
      <c r="D16" s="56">
        <v>100</v>
      </c>
      <c r="E16" s="55" t="s">
        <v>25</v>
      </c>
      <c r="F16" s="57" t="s">
        <v>21</v>
      </c>
      <c r="G16" s="55" t="s">
        <v>26</v>
      </c>
      <c r="H16" s="184">
        <v>189</v>
      </c>
      <c r="I16" s="84"/>
      <c r="J16" s="45">
        <f t="shared" si="0"/>
        <v>0.37422</v>
      </c>
      <c r="K16" s="46">
        <f t="shared" si="1"/>
        <v>0</v>
      </c>
      <c r="L16" s="53"/>
      <c r="M16" s="48">
        <f t="shared" si="2"/>
        <v>0</v>
      </c>
      <c r="N16" s="49">
        <f t="shared" si="3"/>
        <v>0</v>
      </c>
      <c r="O16" s="50"/>
      <c r="P16" s="51"/>
      <c r="R16" s="52"/>
    </row>
    <row r="17" spans="8:17" ht="31.5" customHeight="1" thickBot="1">
      <c r="H17" s="4"/>
      <c r="K17" s="73" t="s">
        <v>153</v>
      </c>
      <c r="L17" s="74"/>
      <c r="M17" s="75">
        <f>SUM(M9:M16)</f>
        <v>0</v>
      </c>
      <c r="N17" s="75">
        <f>SUM(N9:N16)</f>
        <v>0</v>
      </c>
      <c r="P17" s="4"/>
      <c r="Q17" s="5"/>
    </row>
  </sheetData>
  <sheetProtection password="CA63" sheet="1"/>
  <mergeCells count="6">
    <mergeCell ref="B3:F3"/>
    <mergeCell ref="B4:F4"/>
    <mergeCell ref="C6:F6"/>
    <mergeCell ref="G6:H6"/>
    <mergeCell ref="B1:L1"/>
    <mergeCell ref="B2:L2"/>
  </mergeCells>
  <hyperlinks>
    <hyperlink ref="B4" r:id="rId1" display="info@zyromski.com"/>
    <hyperlink ref="G4" r:id="rId2" display="http://www.hishtil.com/"/>
  </hyperlinks>
  <printOptions/>
  <pageMargins left="0.25" right="0.25" top="0.75" bottom="0.75" header="0.3" footer="0.3"/>
  <pageSetup horizontalDpi="600" verticalDpi="600" orientation="landscape" paperSize="9" scale="36" r:id="rId4"/>
  <headerFooter alignWithMargins="0">
    <oddHeader>&amp;L&amp;A&amp;C&amp;F</oddHeader>
    <oddFooter>&amp;Cעמוד &amp;P מתוך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B4" sqref="B4"/>
    </sheetView>
  </sheetViews>
  <sheetFormatPr defaultColWidth="11.19921875" defaultRowHeight="14.25"/>
  <cols>
    <col min="1" max="1" width="18.59765625" style="0" customWidth="1"/>
    <col min="2" max="2" width="40" style="0" bestFit="1" customWidth="1"/>
  </cols>
  <sheetData>
    <row r="2" ht="50.25" customHeight="1" thickBot="1"/>
    <row r="3" spans="1:6" ht="39.75" thickBot="1">
      <c r="A3" s="232" t="s">
        <v>0</v>
      </c>
      <c r="B3" s="233" t="s">
        <v>6</v>
      </c>
      <c r="C3" s="233" t="s">
        <v>7</v>
      </c>
      <c r="D3" s="234" t="s">
        <v>17</v>
      </c>
      <c r="E3" s="235" t="s">
        <v>13</v>
      </c>
      <c r="F3" s="236" t="s">
        <v>20</v>
      </c>
    </row>
    <row r="4" spans="1:6" ht="21">
      <c r="A4" s="237">
        <v>23100506550</v>
      </c>
      <c r="B4" s="238" t="s">
        <v>338</v>
      </c>
      <c r="C4" s="239" t="s">
        <v>1</v>
      </c>
      <c r="D4" s="240">
        <v>100</v>
      </c>
      <c r="E4" s="240" t="s">
        <v>24</v>
      </c>
      <c r="F4" s="241" t="s">
        <v>26</v>
      </c>
    </row>
    <row r="5" spans="1:6" ht="21">
      <c r="A5" s="242">
        <v>24110401630</v>
      </c>
      <c r="B5" s="243" t="s">
        <v>339</v>
      </c>
      <c r="C5" s="244" t="s">
        <v>9</v>
      </c>
      <c r="D5" s="245">
        <v>50</v>
      </c>
      <c r="E5" s="245" t="s">
        <v>23</v>
      </c>
      <c r="F5" s="246" t="s">
        <v>26</v>
      </c>
    </row>
    <row r="6" spans="1:6" ht="21">
      <c r="A6" s="242">
        <v>25098106560</v>
      </c>
      <c r="B6" s="243" t="s">
        <v>340</v>
      </c>
      <c r="C6" s="244"/>
      <c r="D6" s="245">
        <v>100</v>
      </c>
      <c r="E6" s="245" t="s">
        <v>24</v>
      </c>
      <c r="F6" s="246" t="s">
        <v>26</v>
      </c>
    </row>
    <row r="7" spans="1:6" ht="21" thickBot="1">
      <c r="A7" s="247">
        <v>21120001550</v>
      </c>
      <c r="B7" s="248" t="s">
        <v>341</v>
      </c>
      <c r="C7" s="249"/>
      <c r="D7" s="250">
        <v>100</v>
      </c>
      <c r="E7" s="250" t="s">
        <v>24</v>
      </c>
      <c r="F7" s="251" t="s">
        <v>26</v>
      </c>
    </row>
  </sheetData>
  <sheetProtection password="CA63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3:F12"/>
  <sheetViews>
    <sheetView zoomScale="70" zoomScaleNormal="70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3" sqref="B3:F3"/>
    </sheetView>
  </sheetViews>
  <sheetFormatPr defaultColWidth="9" defaultRowHeight="14.25"/>
  <cols>
    <col min="1" max="1" width="21.796875" style="15" customWidth="1"/>
    <col min="2" max="2" width="52.3984375" style="15" customWidth="1"/>
    <col min="3" max="3" width="17.19921875" style="15" customWidth="1"/>
    <col min="4" max="4" width="8.5" style="22" hidden="1" customWidth="1"/>
    <col min="5" max="5" width="10.69921875" style="16" customWidth="1"/>
    <col min="6" max="6" width="21.59765625" style="15" customWidth="1"/>
    <col min="7" max="16384" width="9" style="15" customWidth="1"/>
  </cols>
  <sheetData>
    <row r="1" ht="15" customHeight="1"/>
    <row r="2" ht="15" customHeight="1"/>
    <row r="3" spans="2:6" ht="90" customHeight="1" thickBot="1">
      <c r="B3" s="262" t="s">
        <v>333</v>
      </c>
      <c r="C3" s="262"/>
      <c r="D3" s="262"/>
      <c r="E3" s="262"/>
      <c r="F3" s="262"/>
    </row>
    <row r="4" spans="1:6" s="16" customFormat="1" ht="63" customHeight="1">
      <c r="A4" s="39" t="s">
        <v>0</v>
      </c>
      <c r="B4" s="40" t="s">
        <v>6</v>
      </c>
      <c r="C4" s="40" t="s">
        <v>7</v>
      </c>
      <c r="D4" s="41" t="s">
        <v>17</v>
      </c>
      <c r="E4" s="42" t="s">
        <v>13</v>
      </c>
      <c r="F4" s="86" t="s">
        <v>20</v>
      </c>
    </row>
    <row r="5" spans="1:6" s="5" customFormat="1" ht="52.5" customHeight="1">
      <c r="A5" s="185">
        <v>22001600550</v>
      </c>
      <c r="B5" s="186" t="s">
        <v>329</v>
      </c>
      <c r="C5" s="187"/>
      <c r="D5" s="188" t="s">
        <v>5</v>
      </c>
      <c r="E5" s="189" t="s">
        <v>24</v>
      </c>
      <c r="F5" s="190" t="s">
        <v>26</v>
      </c>
    </row>
    <row r="6" spans="1:6" s="5" customFormat="1" ht="52.5" customHeight="1">
      <c r="A6" s="191">
        <v>22001200550</v>
      </c>
      <c r="B6" s="192" t="s">
        <v>330</v>
      </c>
      <c r="C6" s="193"/>
      <c r="D6" s="194" t="s">
        <v>15</v>
      </c>
      <c r="E6" s="195" t="s">
        <v>23</v>
      </c>
      <c r="F6" s="196" t="s">
        <v>26</v>
      </c>
    </row>
    <row r="7" spans="1:6" s="5" customFormat="1" ht="52.5" customHeight="1">
      <c r="A7" s="180">
        <v>23100108550</v>
      </c>
      <c r="B7" s="192" t="s">
        <v>325</v>
      </c>
      <c r="C7" s="193"/>
      <c r="D7" s="194" t="s">
        <v>9</v>
      </c>
      <c r="E7" s="55" t="s">
        <v>24</v>
      </c>
      <c r="F7" s="197" t="s">
        <v>26</v>
      </c>
    </row>
    <row r="8" spans="1:6" s="5" customFormat="1" ht="52.5" customHeight="1">
      <c r="A8" s="198">
        <v>23100134550</v>
      </c>
      <c r="B8" s="192" t="s">
        <v>331</v>
      </c>
      <c r="C8" s="193"/>
      <c r="D8" s="55" t="s">
        <v>9</v>
      </c>
      <c r="E8" s="55" t="s">
        <v>24</v>
      </c>
      <c r="F8" s="196" t="s">
        <v>26</v>
      </c>
    </row>
    <row r="9" spans="1:6" s="5" customFormat="1" ht="52.5" customHeight="1">
      <c r="A9" s="198">
        <v>23100119550</v>
      </c>
      <c r="B9" s="192" t="s">
        <v>332</v>
      </c>
      <c r="C9" s="193"/>
      <c r="D9" s="55" t="s">
        <v>15</v>
      </c>
      <c r="E9" s="55" t="s">
        <v>24</v>
      </c>
      <c r="F9" s="196" t="s">
        <v>26</v>
      </c>
    </row>
    <row r="10" spans="1:6" ht="52.5" customHeight="1">
      <c r="A10" s="191">
        <v>25210005550</v>
      </c>
      <c r="B10" s="192" t="s">
        <v>326</v>
      </c>
      <c r="C10" s="193"/>
      <c r="D10" s="194" t="s">
        <v>9</v>
      </c>
      <c r="E10" s="195" t="s">
        <v>24</v>
      </c>
      <c r="F10" s="196" t="s">
        <v>26</v>
      </c>
    </row>
    <row r="11" spans="1:6" ht="52.5" customHeight="1">
      <c r="A11" s="191">
        <v>21750231860</v>
      </c>
      <c r="B11" s="199" t="s">
        <v>327</v>
      </c>
      <c r="C11" s="193"/>
      <c r="D11" s="194" t="s">
        <v>22</v>
      </c>
      <c r="E11" s="195" t="s">
        <v>24</v>
      </c>
      <c r="F11" s="196" t="s">
        <v>26</v>
      </c>
    </row>
    <row r="12" spans="1:6" ht="52.5" customHeight="1" thickBot="1">
      <c r="A12" s="200">
        <v>21750031860</v>
      </c>
      <c r="B12" s="201" t="s">
        <v>328</v>
      </c>
      <c r="C12" s="202"/>
      <c r="D12" s="203" t="s">
        <v>22</v>
      </c>
      <c r="E12" s="204" t="s">
        <v>24</v>
      </c>
      <c r="F12" s="205" t="s">
        <v>26</v>
      </c>
    </row>
  </sheetData>
  <sheetProtection password="CA63" sheet="1"/>
  <mergeCells count="1">
    <mergeCell ref="B3:F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79" r:id="rId2"/>
  <headerFooter alignWithMargins="0">
    <oddHeader>&amp;L&amp;A&amp;C&amp;F</oddHeader>
    <oddFooter>&amp;Cעמוד &amp;P מתוך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R23"/>
  <sheetViews>
    <sheetView zoomScalePageLayoutView="0" workbookViewId="0" topLeftCell="A1">
      <selection activeCell="B6" sqref="B6:E6"/>
    </sheetView>
  </sheetViews>
  <sheetFormatPr defaultColWidth="9" defaultRowHeight="14.25"/>
  <cols>
    <col min="1" max="1" width="9" style="0" customWidth="1"/>
    <col min="2" max="2" width="13.796875" style="0" customWidth="1"/>
    <col min="3" max="3" width="10.69921875" style="0" customWidth="1"/>
    <col min="4" max="4" width="14.19921875" style="0" customWidth="1"/>
    <col min="5" max="5" width="12.59765625" style="0" customWidth="1"/>
  </cols>
  <sheetData>
    <row r="1" spans="3:4" ht="16.5">
      <c r="C1" s="87"/>
      <c r="D1" s="88" t="s">
        <v>219</v>
      </c>
    </row>
    <row r="2" spans="3:4" ht="16.5">
      <c r="C2" s="87"/>
      <c r="D2" s="88" t="s">
        <v>220</v>
      </c>
    </row>
    <row r="3" spans="3:4" ht="16.5">
      <c r="C3" s="87"/>
      <c r="D3" s="88" t="s">
        <v>221</v>
      </c>
    </row>
    <row r="4" spans="3:4" ht="16.5">
      <c r="C4" s="87"/>
      <c r="D4" s="88" t="s">
        <v>222</v>
      </c>
    </row>
    <row r="6" spans="2:18" s="3" customFormat="1" ht="75" customHeight="1">
      <c r="B6" s="279" t="s">
        <v>334</v>
      </c>
      <c r="C6" s="279"/>
      <c r="D6" s="279"/>
      <c r="E6" s="279"/>
      <c r="F6" s="89"/>
      <c r="G6" s="4"/>
      <c r="H6" s="90"/>
      <c r="I6" s="91"/>
      <c r="J6" s="92"/>
      <c r="K6" s="91"/>
      <c r="L6" s="91"/>
      <c r="M6" s="91"/>
      <c r="N6" s="91"/>
      <c r="O6" s="91"/>
      <c r="P6" s="91"/>
      <c r="Q6" s="93"/>
      <c r="R6" s="93"/>
    </row>
    <row r="8" spans="2:6" ht="42.75">
      <c r="B8" s="94" t="s">
        <v>223</v>
      </c>
      <c r="C8" s="280" t="s">
        <v>224</v>
      </c>
      <c r="D8" s="280"/>
      <c r="E8" s="280"/>
      <c r="F8" s="95"/>
    </row>
    <row r="9" spans="2:6" ht="14.25">
      <c r="B9" s="96"/>
      <c r="C9" s="95"/>
      <c r="D9" s="95"/>
      <c r="E9" s="95"/>
      <c r="F9" s="95"/>
    </row>
    <row r="10" spans="2:5" ht="14.25">
      <c r="B10" s="274" t="s">
        <v>225</v>
      </c>
      <c r="C10" s="281" t="s">
        <v>226</v>
      </c>
      <c r="D10" s="282"/>
      <c r="E10" s="274" t="s">
        <v>227</v>
      </c>
    </row>
    <row r="11" spans="2:5" ht="48" customHeight="1">
      <c r="B11" s="274"/>
      <c r="C11" s="277" t="s">
        <v>228</v>
      </c>
      <c r="D11" s="278"/>
      <c r="E11" s="274"/>
    </row>
    <row r="12" spans="2:5" ht="28.5">
      <c r="B12" s="97" t="s">
        <v>229</v>
      </c>
      <c r="C12" s="275">
        <v>40.5</v>
      </c>
      <c r="D12" s="276"/>
      <c r="E12" s="97" t="s">
        <v>230</v>
      </c>
    </row>
    <row r="13" spans="2:5" ht="51.75" customHeight="1">
      <c r="B13" s="97" t="s">
        <v>231</v>
      </c>
      <c r="C13" s="275">
        <v>6.75</v>
      </c>
      <c r="D13" s="276"/>
      <c r="E13" s="97" t="s">
        <v>232</v>
      </c>
    </row>
    <row r="14" spans="2:5" ht="57">
      <c r="B14" s="97" t="s">
        <v>233</v>
      </c>
      <c r="C14" s="275">
        <v>18.23</v>
      </c>
      <c r="D14" s="276"/>
      <c r="E14" s="97" t="s">
        <v>234</v>
      </c>
    </row>
    <row r="15" spans="2:5" ht="81" customHeight="1">
      <c r="B15" s="98" t="s">
        <v>235</v>
      </c>
      <c r="C15" s="264">
        <v>16.2</v>
      </c>
      <c r="D15" s="265"/>
      <c r="E15" s="98" t="s">
        <v>236</v>
      </c>
    </row>
    <row r="16" spans="2:5" ht="14.25">
      <c r="B16" s="104"/>
      <c r="C16" s="104"/>
      <c r="D16" s="104"/>
      <c r="E16" s="104"/>
    </row>
    <row r="17" spans="2:10" ht="60" customHeight="1">
      <c r="B17" s="266" t="s">
        <v>243</v>
      </c>
      <c r="C17" s="267"/>
      <c r="D17" s="106" t="s">
        <v>244</v>
      </c>
      <c r="E17" s="106" t="s">
        <v>245</v>
      </c>
      <c r="F17" s="107"/>
      <c r="H17" s="99"/>
      <c r="I17" s="101"/>
      <c r="J17" s="102"/>
    </row>
    <row r="18" spans="2:10" ht="28.5">
      <c r="B18" s="268"/>
      <c r="C18" s="269"/>
      <c r="D18" s="105" t="s">
        <v>237</v>
      </c>
      <c r="E18" s="105" t="s">
        <v>242</v>
      </c>
      <c r="F18" s="108"/>
      <c r="H18" s="99"/>
      <c r="I18" s="101"/>
      <c r="J18" s="102"/>
    </row>
    <row r="19" spans="2:10" ht="19.5">
      <c r="B19" s="268"/>
      <c r="C19" s="269"/>
      <c r="D19" s="105" t="s">
        <v>238</v>
      </c>
      <c r="E19" s="206">
        <v>135</v>
      </c>
      <c r="F19" s="108"/>
      <c r="H19" s="99"/>
      <c r="I19" s="101"/>
      <c r="J19" s="102"/>
    </row>
    <row r="20" spans="2:10" ht="19.5">
      <c r="B20" s="270"/>
      <c r="C20" s="271"/>
      <c r="D20" s="94" t="s">
        <v>239</v>
      </c>
      <c r="E20" s="206">
        <v>87.75</v>
      </c>
      <c r="F20" s="108"/>
      <c r="G20" s="99"/>
      <c r="H20" s="99"/>
      <c r="I20" s="101"/>
      <c r="J20" s="102"/>
    </row>
    <row r="21" spans="2:10" ht="71.25" customHeight="1">
      <c r="B21" s="273" t="s">
        <v>335</v>
      </c>
      <c r="C21" s="273"/>
      <c r="D21" s="273" t="s">
        <v>336</v>
      </c>
      <c r="E21" s="273"/>
      <c r="F21" s="108"/>
      <c r="G21" s="99"/>
      <c r="H21" s="99"/>
      <c r="I21" s="101"/>
      <c r="J21" s="102"/>
    </row>
    <row r="22" spans="2:10" ht="58.5" customHeight="1">
      <c r="B22" s="272" t="s">
        <v>240</v>
      </c>
      <c r="C22" s="272"/>
      <c r="D22" s="100"/>
      <c r="E22" s="100"/>
      <c r="F22" s="100"/>
      <c r="G22" s="99"/>
      <c r="H22" s="99"/>
      <c r="I22" s="101"/>
      <c r="J22" s="102"/>
    </row>
    <row r="23" spans="2:17" ht="163.5" customHeight="1">
      <c r="B23" s="263" t="s">
        <v>241</v>
      </c>
      <c r="C23" s="263"/>
      <c r="D23" s="263"/>
      <c r="E23" s="26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</sheetData>
  <sheetProtection password="CA63" sheet="1"/>
  <mergeCells count="15">
    <mergeCell ref="E10:E11"/>
    <mergeCell ref="C12:D12"/>
    <mergeCell ref="C13:D13"/>
    <mergeCell ref="C14:D14"/>
    <mergeCell ref="C11:D11"/>
    <mergeCell ref="B6:E6"/>
    <mergeCell ref="C8:E8"/>
    <mergeCell ref="B10:B11"/>
    <mergeCell ref="C10:D10"/>
    <mergeCell ref="B23:E23"/>
    <mergeCell ref="C15:D15"/>
    <mergeCell ref="B17:C20"/>
    <mergeCell ref="B22:C22"/>
    <mergeCell ref="B21:C21"/>
    <mergeCell ref="D21:E21"/>
  </mergeCells>
  <conditionalFormatting sqref="H6">
    <cfRule type="cellIs" priority="1" dxfId="1" operator="lessThan" stopIfTrue="1">
      <formula>'Termes - Terms'!#REF!</formula>
    </cfRule>
    <cfRule type="cellIs" priority="2" dxfId="0" operator="greaterThan" stopIfTrue="1">
      <formula>'Termes - Terms'!#REF!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חיה</dc:creator>
  <cp:keywords/>
  <dc:description/>
  <cp:lastModifiedBy>Katherine Durand</cp:lastModifiedBy>
  <cp:lastPrinted>2023-06-29T18:09:23Z</cp:lastPrinted>
  <dcterms:created xsi:type="dcterms:W3CDTF">2006-06-06T06:53:39Z</dcterms:created>
  <dcterms:modified xsi:type="dcterms:W3CDTF">2023-10-03T17:19:24Z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