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57A13CD3-62BF-4012-9426-7A10189BC69D}" xr6:coauthVersionLast="36" xr6:coauthVersionMax="36" xr10:uidLastSave="{00000000-0000-0000-0000-000000000000}"/>
  <bookViews>
    <workbookView xWindow="0" yWindow="0" windowWidth="15480" windowHeight="9732" xr2:uid="{00000000-000D-0000-FFFF-FFFF00000000}"/>
  </bookViews>
  <sheets>
    <sheet name="Savanna Flowers" sheetId="1" r:id="rId1"/>
    <sheet name="Savanna Succulent" sheetId="3" r:id="rId2"/>
    <sheet name="Termes - Terms" sheetId="7" r:id="rId3"/>
  </sheets>
  <definedNames>
    <definedName name="_xlnm.Print_Area" localSheetId="0">'Savanna Flowers'!$A$1:$M$540</definedName>
    <definedName name="_xlnm.Print_Area" localSheetId="1">'Savanna Succulent'!$A$1:$M$63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3" l="1"/>
  <c r="H53" i="3"/>
  <c r="I53" i="3" s="1"/>
  <c r="H54" i="3"/>
  <c r="I54" i="3" s="1"/>
  <c r="H55" i="3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23" i="3"/>
  <c r="H23" i="3" s="1"/>
  <c r="F24" i="3"/>
  <c r="H24" i="3" s="1"/>
  <c r="F25" i="3"/>
  <c r="H25" i="3" s="1"/>
  <c r="F26" i="3"/>
  <c r="H26" i="3" s="1"/>
  <c r="F27" i="3"/>
  <c r="H27" i="3" s="1"/>
  <c r="F28" i="3"/>
  <c r="H28" i="3" s="1"/>
  <c r="F29" i="3"/>
  <c r="H29" i="3" s="1"/>
  <c r="F30" i="3"/>
  <c r="H30" i="3" s="1"/>
  <c r="F31" i="3"/>
  <c r="H31" i="3" s="1"/>
  <c r="F32" i="3"/>
  <c r="H32" i="3" s="1"/>
  <c r="F33" i="3"/>
  <c r="H33" i="3" s="1"/>
  <c r="F34" i="3"/>
  <c r="H34" i="3" s="1"/>
  <c r="F35" i="3"/>
  <c r="H35" i="3" s="1"/>
  <c r="F36" i="3"/>
  <c r="H36" i="3" s="1"/>
  <c r="I36" i="3" s="1"/>
  <c r="F37" i="3"/>
  <c r="H37" i="3" s="1"/>
  <c r="K37" i="3" s="1"/>
  <c r="L37" i="3" s="1"/>
  <c r="F38" i="3"/>
  <c r="H38" i="3" s="1"/>
  <c r="I38" i="3" s="1"/>
  <c r="F39" i="3"/>
  <c r="H39" i="3" s="1"/>
  <c r="I39" i="3" s="1"/>
  <c r="F40" i="3"/>
  <c r="H40" i="3" s="1"/>
  <c r="I40" i="3" s="1"/>
  <c r="F41" i="3"/>
  <c r="H41" i="3" s="1"/>
  <c r="I41" i="3" s="1"/>
  <c r="F42" i="3"/>
  <c r="H42" i="3" s="1"/>
  <c r="I42" i="3" s="1"/>
  <c r="F43" i="3"/>
  <c r="H43" i="3" s="1"/>
  <c r="F44" i="3"/>
  <c r="H44" i="3" s="1"/>
  <c r="K44" i="3" s="1"/>
  <c r="L44" i="3" s="1"/>
  <c r="F45" i="3"/>
  <c r="H45" i="3" s="1"/>
  <c r="I45" i="3" s="1"/>
  <c r="F46" i="3"/>
  <c r="H46" i="3" s="1"/>
  <c r="F47" i="3"/>
  <c r="H47" i="3" s="1"/>
  <c r="F48" i="3"/>
  <c r="H48" i="3" s="1"/>
  <c r="F49" i="3"/>
  <c r="H49" i="3" s="1"/>
  <c r="F50" i="3"/>
  <c r="H50" i="3" s="1"/>
  <c r="F51" i="3"/>
  <c r="H51" i="3" s="1"/>
  <c r="F52" i="3"/>
  <c r="H52" i="3" s="1"/>
  <c r="F53" i="3"/>
  <c r="F54" i="3"/>
  <c r="F55" i="3"/>
  <c r="F56" i="3"/>
  <c r="H56" i="3" s="1"/>
  <c r="F57" i="3"/>
  <c r="H57" i="3" s="1"/>
  <c r="F58" i="3"/>
  <c r="H58" i="3" s="1"/>
  <c r="F59" i="3"/>
  <c r="H59" i="3" s="1"/>
  <c r="I59" i="3" s="1"/>
  <c r="F60" i="3"/>
  <c r="H60" i="3" s="1"/>
  <c r="I60" i="3" s="1"/>
  <c r="F61" i="3"/>
  <c r="H61" i="3" s="1"/>
  <c r="K61" i="3" s="1"/>
  <c r="L61" i="3" s="1"/>
  <c r="F10" i="3"/>
  <c r="H10" i="3" s="1"/>
  <c r="K43" i="3" l="1"/>
  <c r="L43" i="3" s="1"/>
  <c r="I43" i="3"/>
  <c r="K53" i="3"/>
  <c r="L53" i="3" s="1"/>
  <c r="I48" i="3"/>
  <c r="K38" i="3"/>
  <c r="L38" i="3" s="1"/>
  <c r="I37" i="3"/>
  <c r="I44" i="3"/>
  <c r="K41" i="3"/>
  <c r="L41" i="3" s="1"/>
  <c r="I61" i="3"/>
  <c r="K40" i="3"/>
  <c r="L40" i="3" s="1"/>
  <c r="I57" i="3"/>
  <c r="K57" i="3"/>
  <c r="L57" i="3" s="1"/>
  <c r="I56" i="3"/>
  <c r="K56" i="3"/>
  <c r="L56" i="3" s="1"/>
  <c r="K52" i="3"/>
  <c r="L52" i="3" s="1"/>
  <c r="I52" i="3"/>
  <c r="I50" i="3"/>
  <c r="K50" i="3"/>
  <c r="L50" i="3" s="1"/>
  <c r="K49" i="3"/>
  <c r="L49" i="3" s="1"/>
  <c r="I49" i="3"/>
  <c r="I47" i="3"/>
  <c r="K47" i="3"/>
  <c r="L47" i="3" s="1"/>
  <c r="I58" i="3"/>
  <c r="K58" i="3"/>
  <c r="L58" i="3" s="1"/>
  <c r="K55" i="3"/>
  <c r="L55" i="3" s="1"/>
  <c r="I55" i="3"/>
  <c r="I51" i="3"/>
  <c r="K51" i="3"/>
  <c r="L51" i="3" s="1"/>
  <c r="I46" i="3"/>
  <c r="K46" i="3"/>
  <c r="L46" i="3" s="1"/>
  <c r="K39" i="3"/>
  <c r="L39" i="3" s="1"/>
  <c r="K45" i="3"/>
  <c r="L45" i="3" s="1"/>
  <c r="K59" i="3"/>
  <c r="L59" i="3" s="1"/>
  <c r="K60" i="3"/>
  <c r="L60" i="3" s="1"/>
  <c r="K54" i="3"/>
  <c r="L54" i="3" s="1"/>
  <c r="K48" i="3"/>
  <c r="L48" i="3" s="1"/>
  <c r="K42" i="3"/>
  <c r="L42" i="3" s="1"/>
  <c r="K36" i="3"/>
  <c r="L36" i="3" s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24" i="1"/>
  <c r="G138" i="1"/>
  <c r="H138" i="1" s="1"/>
  <c r="G139" i="1"/>
  <c r="G140" i="1"/>
  <c r="G141" i="1"/>
  <c r="G142" i="1"/>
  <c r="G143" i="1"/>
  <c r="G144" i="1"/>
  <c r="G145" i="1"/>
  <c r="H145" i="1" s="1"/>
  <c r="G146" i="1"/>
  <c r="G147" i="1"/>
  <c r="G148" i="1"/>
  <c r="G149" i="1"/>
  <c r="G150" i="1"/>
  <c r="G151" i="1"/>
  <c r="G152" i="1"/>
  <c r="G153" i="1"/>
  <c r="G154" i="1"/>
  <c r="G155" i="1"/>
  <c r="G156" i="1"/>
  <c r="G157" i="1"/>
  <c r="H157" i="1" s="1"/>
  <c r="G158" i="1"/>
  <c r="G159" i="1"/>
  <c r="G160" i="1"/>
  <c r="G161" i="1"/>
  <c r="G162" i="1"/>
  <c r="G163" i="1"/>
  <c r="G164" i="1"/>
  <c r="G165" i="1"/>
  <c r="G166" i="1"/>
  <c r="G167" i="1"/>
  <c r="G168" i="1"/>
  <c r="G169" i="1"/>
  <c r="H169" i="1" s="1"/>
  <c r="G170" i="1"/>
  <c r="G171" i="1"/>
  <c r="G172" i="1"/>
  <c r="G173" i="1"/>
  <c r="G174" i="1"/>
  <c r="G175" i="1"/>
  <c r="G176" i="1"/>
  <c r="G177" i="1"/>
  <c r="G178" i="1"/>
  <c r="G179" i="1"/>
  <c r="G180" i="1"/>
  <c r="G181" i="1"/>
  <c r="H181" i="1" s="1"/>
  <c r="G182" i="1"/>
  <c r="G183" i="1"/>
  <c r="G184" i="1"/>
  <c r="H184" i="1" s="1"/>
  <c r="G185" i="1"/>
  <c r="G186" i="1"/>
  <c r="G187" i="1"/>
  <c r="G188" i="1"/>
  <c r="G189" i="1"/>
  <c r="G190" i="1"/>
  <c r="G191" i="1"/>
  <c r="G192" i="1"/>
  <c r="G193" i="1"/>
  <c r="H193" i="1" s="1"/>
  <c r="G194" i="1"/>
  <c r="G195" i="1"/>
  <c r="G196" i="1"/>
  <c r="G197" i="1"/>
  <c r="G198" i="1"/>
  <c r="G199" i="1"/>
  <c r="G200" i="1"/>
  <c r="G201" i="1"/>
  <c r="G202" i="1"/>
  <c r="G203" i="1"/>
  <c r="G204" i="1"/>
  <c r="G205" i="1"/>
  <c r="H205" i="1" s="1"/>
  <c r="G206" i="1"/>
  <c r="G207" i="1"/>
  <c r="G208" i="1"/>
  <c r="G209" i="1"/>
  <c r="G210" i="1"/>
  <c r="G211" i="1"/>
  <c r="G212" i="1"/>
  <c r="G213" i="1"/>
  <c r="G214" i="1"/>
  <c r="G215" i="1"/>
  <c r="G216" i="1"/>
  <c r="G217" i="1"/>
  <c r="H217" i="1" s="1"/>
  <c r="G218" i="1"/>
  <c r="G219" i="1"/>
  <c r="G220" i="1"/>
  <c r="G221" i="1"/>
  <c r="G222" i="1"/>
  <c r="G223" i="1"/>
  <c r="G224" i="1"/>
  <c r="G225" i="1"/>
  <c r="G226" i="1"/>
  <c r="G227" i="1"/>
  <c r="G228" i="1"/>
  <c r="G229" i="1"/>
  <c r="H229" i="1" s="1"/>
  <c r="G230" i="1"/>
  <c r="G231" i="1"/>
  <c r="G232" i="1"/>
  <c r="G233" i="1"/>
  <c r="G234" i="1"/>
  <c r="H234" i="1" s="1"/>
  <c r="G235" i="1"/>
  <c r="G236" i="1"/>
  <c r="G237" i="1"/>
  <c r="G238" i="1"/>
  <c r="G239" i="1"/>
  <c r="G240" i="1"/>
  <c r="G241" i="1"/>
  <c r="H241" i="1" s="1"/>
  <c r="G242" i="1"/>
  <c r="G243" i="1"/>
  <c r="G244" i="1"/>
  <c r="G245" i="1"/>
  <c r="G246" i="1"/>
  <c r="G247" i="1"/>
  <c r="G248" i="1"/>
  <c r="G249" i="1"/>
  <c r="G250" i="1"/>
  <c r="G251" i="1"/>
  <c r="G252" i="1"/>
  <c r="G253" i="1"/>
  <c r="H253" i="1" s="1"/>
  <c r="G254" i="1"/>
  <c r="G255" i="1"/>
  <c r="G256" i="1"/>
  <c r="G257" i="1"/>
  <c r="G258" i="1"/>
  <c r="G259" i="1"/>
  <c r="G260" i="1"/>
  <c r="G261" i="1"/>
  <c r="G262" i="1"/>
  <c r="G263" i="1"/>
  <c r="G264" i="1"/>
  <c r="G265" i="1"/>
  <c r="H265" i="1" s="1"/>
  <c r="G266" i="1"/>
  <c r="G267" i="1"/>
  <c r="G268" i="1"/>
  <c r="G269" i="1"/>
  <c r="G270" i="1"/>
  <c r="G271" i="1"/>
  <c r="G272" i="1"/>
  <c r="G273" i="1"/>
  <c r="G274" i="1"/>
  <c r="G275" i="1"/>
  <c r="G276" i="1"/>
  <c r="G277" i="1"/>
  <c r="H277" i="1" s="1"/>
  <c r="G278" i="1"/>
  <c r="G279" i="1"/>
  <c r="G280" i="1"/>
  <c r="G281" i="1"/>
  <c r="G282" i="1"/>
  <c r="H282" i="1" s="1"/>
  <c r="G283" i="1"/>
  <c r="G284" i="1"/>
  <c r="G285" i="1"/>
  <c r="G286" i="1"/>
  <c r="G287" i="1"/>
  <c r="G288" i="1"/>
  <c r="G289" i="1"/>
  <c r="H289" i="1" s="1"/>
  <c r="G290" i="1"/>
  <c r="G291" i="1"/>
  <c r="G292" i="1"/>
  <c r="G293" i="1"/>
  <c r="G294" i="1"/>
  <c r="G295" i="1"/>
  <c r="G296" i="1"/>
  <c r="G297" i="1"/>
  <c r="G298" i="1"/>
  <c r="G299" i="1"/>
  <c r="G300" i="1"/>
  <c r="G301" i="1"/>
  <c r="H301" i="1" s="1"/>
  <c r="G302" i="1"/>
  <c r="G303" i="1"/>
  <c r="G304" i="1"/>
  <c r="G305" i="1"/>
  <c r="G306" i="1"/>
  <c r="G307" i="1"/>
  <c r="G308" i="1"/>
  <c r="G309" i="1"/>
  <c r="G310" i="1"/>
  <c r="G311" i="1"/>
  <c r="G312" i="1"/>
  <c r="G313" i="1"/>
  <c r="H313" i="1" s="1"/>
  <c r="G314" i="1"/>
  <c r="G315" i="1"/>
  <c r="G316" i="1"/>
  <c r="G317" i="1"/>
  <c r="G318" i="1"/>
  <c r="G319" i="1"/>
  <c r="G320" i="1"/>
  <c r="G321" i="1"/>
  <c r="G322" i="1"/>
  <c r="G323" i="1"/>
  <c r="G324" i="1"/>
  <c r="G325" i="1"/>
  <c r="H325" i="1" s="1"/>
  <c r="G326" i="1"/>
  <c r="G327" i="1"/>
  <c r="G328" i="1"/>
  <c r="H328" i="1" s="1"/>
  <c r="G329" i="1"/>
  <c r="G330" i="1"/>
  <c r="G331" i="1"/>
  <c r="G332" i="1"/>
  <c r="G333" i="1"/>
  <c r="G334" i="1"/>
  <c r="G335" i="1"/>
  <c r="G336" i="1"/>
  <c r="G337" i="1"/>
  <c r="H337" i="1" s="1"/>
  <c r="G338" i="1"/>
  <c r="G339" i="1"/>
  <c r="G340" i="1"/>
  <c r="G341" i="1"/>
  <c r="G342" i="1"/>
  <c r="G343" i="1"/>
  <c r="G344" i="1"/>
  <c r="G345" i="1"/>
  <c r="G346" i="1"/>
  <c r="G347" i="1"/>
  <c r="G348" i="1"/>
  <c r="G349" i="1"/>
  <c r="H349" i="1" s="1"/>
  <c r="G350" i="1"/>
  <c r="G351" i="1"/>
  <c r="G352" i="1"/>
  <c r="G353" i="1"/>
  <c r="G354" i="1"/>
  <c r="G355" i="1"/>
  <c r="G356" i="1"/>
  <c r="G357" i="1"/>
  <c r="G358" i="1"/>
  <c r="G359" i="1"/>
  <c r="G360" i="1"/>
  <c r="G361" i="1"/>
  <c r="H361" i="1" s="1"/>
  <c r="G362" i="1"/>
  <c r="G363" i="1"/>
  <c r="G364" i="1"/>
  <c r="G365" i="1"/>
  <c r="G366" i="1"/>
  <c r="G367" i="1"/>
  <c r="G368" i="1"/>
  <c r="G369" i="1"/>
  <c r="G370" i="1"/>
  <c r="G371" i="1"/>
  <c r="G372" i="1"/>
  <c r="G373" i="1"/>
  <c r="H373" i="1" s="1"/>
  <c r="G374" i="1"/>
  <c r="G375" i="1"/>
  <c r="G376" i="1"/>
  <c r="G377" i="1"/>
  <c r="G378" i="1"/>
  <c r="G379" i="1"/>
  <c r="G380" i="1"/>
  <c r="G381" i="1"/>
  <c r="G382" i="1"/>
  <c r="G383" i="1"/>
  <c r="G384" i="1"/>
  <c r="G385" i="1"/>
  <c r="H385" i="1" s="1"/>
  <c r="G386" i="1"/>
  <c r="G387" i="1"/>
  <c r="G388" i="1"/>
  <c r="G389" i="1"/>
  <c r="G390" i="1"/>
  <c r="G391" i="1"/>
  <c r="G392" i="1"/>
  <c r="G393" i="1"/>
  <c r="G394" i="1"/>
  <c r="G395" i="1"/>
  <c r="G396" i="1"/>
  <c r="G397" i="1"/>
  <c r="H397" i="1" s="1"/>
  <c r="G398" i="1"/>
  <c r="G399" i="1"/>
  <c r="G400" i="1"/>
  <c r="G401" i="1"/>
  <c r="G402" i="1"/>
  <c r="G403" i="1"/>
  <c r="G404" i="1"/>
  <c r="G405" i="1"/>
  <c r="G406" i="1"/>
  <c r="G407" i="1"/>
  <c r="G408" i="1"/>
  <c r="G409" i="1"/>
  <c r="H409" i="1" s="1"/>
  <c r="G410" i="1"/>
  <c r="G411" i="1"/>
  <c r="G412" i="1"/>
  <c r="G413" i="1"/>
  <c r="G414" i="1"/>
  <c r="G415" i="1"/>
  <c r="G416" i="1"/>
  <c r="G417" i="1"/>
  <c r="G418" i="1"/>
  <c r="G419" i="1"/>
  <c r="G420" i="1"/>
  <c r="G421" i="1"/>
  <c r="H421" i="1" s="1"/>
  <c r="G422" i="1"/>
  <c r="G423" i="1"/>
  <c r="G424" i="1"/>
  <c r="G425" i="1"/>
  <c r="G426" i="1"/>
  <c r="H426" i="1" s="1"/>
  <c r="G427" i="1"/>
  <c r="G428" i="1"/>
  <c r="G429" i="1"/>
  <c r="G430" i="1"/>
  <c r="G431" i="1"/>
  <c r="G432" i="1"/>
  <c r="G433" i="1"/>
  <c r="H433" i="1" s="1"/>
  <c r="G434" i="1"/>
  <c r="G435" i="1"/>
  <c r="G436" i="1"/>
  <c r="G437" i="1"/>
  <c r="G438" i="1"/>
  <c r="G439" i="1"/>
  <c r="G440" i="1"/>
  <c r="G441" i="1"/>
  <c r="G442" i="1"/>
  <c r="G443" i="1"/>
  <c r="G444" i="1"/>
  <c r="G445" i="1"/>
  <c r="H445" i="1" s="1"/>
  <c r="G446" i="1"/>
  <c r="G447" i="1"/>
  <c r="G448" i="1"/>
  <c r="G449" i="1"/>
  <c r="G450" i="1"/>
  <c r="G451" i="1"/>
  <c r="G452" i="1"/>
  <c r="G453" i="1"/>
  <c r="G454" i="1"/>
  <c r="G455" i="1"/>
  <c r="G456" i="1"/>
  <c r="G457" i="1"/>
  <c r="H457" i="1" s="1"/>
  <c r="G458" i="1"/>
  <c r="G459" i="1"/>
  <c r="G460" i="1"/>
  <c r="G461" i="1"/>
  <c r="G462" i="1"/>
  <c r="G463" i="1"/>
  <c r="G464" i="1"/>
  <c r="G465" i="1"/>
  <c r="G466" i="1"/>
  <c r="G467" i="1"/>
  <c r="G468" i="1"/>
  <c r="G469" i="1"/>
  <c r="H469" i="1" s="1"/>
  <c r="G470" i="1"/>
  <c r="G471" i="1"/>
  <c r="G472" i="1"/>
  <c r="H472" i="1" s="1"/>
  <c r="G473" i="1"/>
  <c r="G474" i="1"/>
  <c r="G475" i="1"/>
  <c r="G476" i="1"/>
  <c r="G477" i="1"/>
  <c r="G478" i="1"/>
  <c r="G479" i="1"/>
  <c r="G480" i="1"/>
  <c r="G481" i="1"/>
  <c r="H481" i="1" s="1"/>
  <c r="G482" i="1"/>
  <c r="G483" i="1"/>
  <c r="G484" i="1"/>
  <c r="G485" i="1"/>
  <c r="G486" i="1"/>
  <c r="G487" i="1"/>
  <c r="G488" i="1"/>
  <c r="G489" i="1"/>
  <c r="G490" i="1"/>
  <c r="G491" i="1"/>
  <c r="G492" i="1"/>
  <c r="G493" i="1"/>
  <c r="H493" i="1" s="1"/>
  <c r="G494" i="1"/>
  <c r="G495" i="1"/>
  <c r="G496" i="1"/>
  <c r="G497" i="1"/>
  <c r="G498" i="1"/>
  <c r="H498" i="1" s="1"/>
  <c r="G499" i="1"/>
  <c r="G500" i="1"/>
  <c r="G501" i="1"/>
  <c r="G502" i="1"/>
  <c r="G503" i="1"/>
  <c r="G504" i="1"/>
  <c r="G505" i="1"/>
  <c r="H505" i="1" s="1"/>
  <c r="G506" i="1"/>
  <c r="G507" i="1"/>
  <c r="G508" i="1"/>
  <c r="G509" i="1"/>
  <c r="G510" i="1"/>
  <c r="G511" i="1"/>
  <c r="G512" i="1"/>
  <c r="G513" i="1"/>
  <c r="G514" i="1"/>
  <c r="G515" i="1"/>
  <c r="G516" i="1"/>
  <c r="G517" i="1"/>
  <c r="H517" i="1" s="1"/>
  <c r="G518" i="1"/>
  <c r="G519" i="1"/>
  <c r="G520" i="1"/>
  <c r="G521" i="1"/>
  <c r="G522" i="1"/>
  <c r="H522" i="1" s="1"/>
  <c r="G137" i="1"/>
  <c r="E138" i="1"/>
  <c r="E139" i="1"/>
  <c r="E140" i="1"/>
  <c r="H140" i="1" s="1"/>
  <c r="E141" i="1"/>
  <c r="E142" i="1"/>
  <c r="E143" i="1"/>
  <c r="E144" i="1"/>
  <c r="E145" i="1"/>
  <c r="E146" i="1"/>
  <c r="E147" i="1"/>
  <c r="H147" i="1" s="1"/>
  <c r="E148" i="1"/>
  <c r="E149" i="1"/>
  <c r="E150" i="1"/>
  <c r="E151" i="1"/>
  <c r="E152" i="1"/>
  <c r="E153" i="1"/>
  <c r="H153" i="1" s="1"/>
  <c r="E154" i="1"/>
  <c r="H154" i="1" s="1"/>
  <c r="E155" i="1"/>
  <c r="E156" i="1"/>
  <c r="E157" i="1"/>
  <c r="E158" i="1"/>
  <c r="E159" i="1"/>
  <c r="E160" i="1"/>
  <c r="E161" i="1"/>
  <c r="E162" i="1"/>
  <c r="H162" i="1" s="1"/>
  <c r="E163" i="1"/>
  <c r="E164" i="1"/>
  <c r="H164" i="1" s="1"/>
  <c r="E165" i="1"/>
  <c r="E166" i="1"/>
  <c r="E167" i="1"/>
  <c r="E168" i="1"/>
  <c r="E169" i="1"/>
  <c r="E170" i="1"/>
  <c r="E171" i="1"/>
  <c r="H171" i="1" s="1"/>
  <c r="E172" i="1"/>
  <c r="E173" i="1"/>
  <c r="E174" i="1"/>
  <c r="E175" i="1"/>
  <c r="E176" i="1"/>
  <c r="E177" i="1"/>
  <c r="H177" i="1" s="1"/>
  <c r="E178" i="1"/>
  <c r="H178" i="1" s="1"/>
  <c r="E179" i="1"/>
  <c r="E180" i="1"/>
  <c r="E181" i="1"/>
  <c r="E182" i="1"/>
  <c r="E183" i="1"/>
  <c r="E184" i="1"/>
  <c r="E185" i="1"/>
  <c r="E186" i="1"/>
  <c r="E187" i="1"/>
  <c r="E188" i="1"/>
  <c r="H188" i="1" s="1"/>
  <c r="E189" i="1"/>
  <c r="E190" i="1"/>
  <c r="E191" i="1"/>
  <c r="E192" i="1"/>
  <c r="E193" i="1"/>
  <c r="E194" i="1"/>
  <c r="E195" i="1"/>
  <c r="H195" i="1" s="1"/>
  <c r="E196" i="1"/>
  <c r="E197" i="1"/>
  <c r="E198" i="1"/>
  <c r="E199" i="1"/>
  <c r="E200" i="1"/>
  <c r="E201" i="1"/>
  <c r="E202" i="1"/>
  <c r="H202" i="1" s="1"/>
  <c r="E203" i="1"/>
  <c r="E204" i="1"/>
  <c r="E205" i="1"/>
  <c r="E206" i="1"/>
  <c r="E207" i="1"/>
  <c r="E208" i="1"/>
  <c r="E209" i="1"/>
  <c r="E210" i="1"/>
  <c r="E211" i="1"/>
  <c r="E212" i="1"/>
  <c r="H212" i="1" s="1"/>
  <c r="E213" i="1"/>
  <c r="E214" i="1"/>
  <c r="E215" i="1"/>
  <c r="E216" i="1"/>
  <c r="E217" i="1"/>
  <c r="E218" i="1"/>
  <c r="E219" i="1"/>
  <c r="H219" i="1" s="1"/>
  <c r="E220" i="1"/>
  <c r="E221" i="1"/>
  <c r="E222" i="1"/>
  <c r="E223" i="1"/>
  <c r="E224" i="1"/>
  <c r="E225" i="1"/>
  <c r="E226" i="1"/>
  <c r="H226" i="1" s="1"/>
  <c r="E227" i="1"/>
  <c r="E228" i="1"/>
  <c r="E229" i="1"/>
  <c r="E230" i="1"/>
  <c r="E231" i="1"/>
  <c r="E232" i="1"/>
  <c r="E233" i="1"/>
  <c r="E234" i="1"/>
  <c r="E235" i="1"/>
  <c r="E236" i="1"/>
  <c r="H236" i="1" s="1"/>
  <c r="E237" i="1"/>
  <c r="E238" i="1"/>
  <c r="E239" i="1"/>
  <c r="E240" i="1"/>
  <c r="E241" i="1"/>
  <c r="E242" i="1"/>
  <c r="E243" i="1"/>
  <c r="H243" i="1" s="1"/>
  <c r="E244" i="1"/>
  <c r="E245" i="1"/>
  <c r="E246" i="1"/>
  <c r="E247" i="1"/>
  <c r="E248" i="1"/>
  <c r="E249" i="1"/>
  <c r="H249" i="1" s="1"/>
  <c r="E250" i="1"/>
  <c r="H250" i="1" s="1"/>
  <c r="E251" i="1"/>
  <c r="E252" i="1"/>
  <c r="E253" i="1"/>
  <c r="E254" i="1"/>
  <c r="E255" i="1"/>
  <c r="E256" i="1"/>
  <c r="E257" i="1"/>
  <c r="E258" i="1"/>
  <c r="E259" i="1"/>
  <c r="E260" i="1"/>
  <c r="H260" i="1" s="1"/>
  <c r="E261" i="1"/>
  <c r="E262" i="1"/>
  <c r="E263" i="1"/>
  <c r="E264" i="1"/>
  <c r="E265" i="1"/>
  <c r="E266" i="1"/>
  <c r="E267" i="1"/>
  <c r="H267" i="1" s="1"/>
  <c r="E268" i="1"/>
  <c r="E269" i="1"/>
  <c r="E270" i="1"/>
  <c r="E271" i="1"/>
  <c r="E272" i="1"/>
  <c r="E273" i="1"/>
  <c r="H273" i="1" s="1"/>
  <c r="E274" i="1"/>
  <c r="H274" i="1" s="1"/>
  <c r="E275" i="1"/>
  <c r="E276" i="1"/>
  <c r="E277" i="1"/>
  <c r="E278" i="1"/>
  <c r="E279" i="1"/>
  <c r="E280" i="1"/>
  <c r="E281" i="1"/>
  <c r="E282" i="1"/>
  <c r="E283" i="1"/>
  <c r="E284" i="1"/>
  <c r="H284" i="1" s="1"/>
  <c r="E285" i="1"/>
  <c r="E286" i="1"/>
  <c r="E287" i="1"/>
  <c r="E288" i="1"/>
  <c r="E289" i="1"/>
  <c r="E290" i="1"/>
  <c r="E291" i="1"/>
  <c r="H291" i="1" s="1"/>
  <c r="E292" i="1"/>
  <c r="E293" i="1"/>
  <c r="E294" i="1"/>
  <c r="E295" i="1"/>
  <c r="E296" i="1"/>
  <c r="E297" i="1"/>
  <c r="H297" i="1" s="1"/>
  <c r="E298" i="1"/>
  <c r="H298" i="1" s="1"/>
  <c r="E299" i="1"/>
  <c r="E300" i="1"/>
  <c r="E301" i="1"/>
  <c r="E302" i="1"/>
  <c r="E303" i="1"/>
  <c r="E304" i="1"/>
  <c r="E305" i="1"/>
  <c r="E306" i="1"/>
  <c r="E307" i="1"/>
  <c r="E308" i="1"/>
  <c r="H308" i="1" s="1"/>
  <c r="E309" i="1"/>
  <c r="E310" i="1"/>
  <c r="E311" i="1"/>
  <c r="E312" i="1"/>
  <c r="E313" i="1"/>
  <c r="E314" i="1"/>
  <c r="E315" i="1"/>
  <c r="H315" i="1" s="1"/>
  <c r="E316" i="1"/>
  <c r="E317" i="1"/>
  <c r="E318" i="1"/>
  <c r="E319" i="1"/>
  <c r="E320" i="1"/>
  <c r="E321" i="1"/>
  <c r="H321" i="1" s="1"/>
  <c r="E322" i="1"/>
  <c r="H322" i="1" s="1"/>
  <c r="E323" i="1"/>
  <c r="E324" i="1"/>
  <c r="E325" i="1"/>
  <c r="E326" i="1"/>
  <c r="E327" i="1"/>
  <c r="E328" i="1"/>
  <c r="E329" i="1"/>
  <c r="E330" i="1"/>
  <c r="E331" i="1"/>
  <c r="E332" i="1"/>
  <c r="H332" i="1" s="1"/>
  <c r="E333" i="1"/>
  <c r="E334" i="1"/>
  <c r="E335" i="1"/>
  <c r="E336" i="1"/>
  <c r="E337" i="1"/>
  <c r="E338" i="1"/>
  <c r="E339" i="1"/>
  <c r="H339" i="1" s="1"/>
  <c r="E340" i="1"/>
  <c r="E341" i="1"/>
  <c r="E342" i="1"/>
  <c r="E343" i="1"/>
  <c r="E344" i="1"/>
  <c r="E345" i="1"/>
  <c r="E346" i="1"/>
  <c r="H346" i="1" s="1"/>
  <c r="E347" i="1"/>
  <c r="E348" i="1"/>
  <c r="E349" i="1"/>
  <c r="E350" i="1"/>
  <c r="E351" i="1"/>
  <c r="E352" i="1"/>
  <c r="E353" i="1"/>
  <c r="E354" i="1"/>
  <c r="E355" i="1"/>
  <c r="E356" i="1"/>
  <c r="H356" i="1" s="1"/>
  <c r="E357" i="1"/>
  <c r="E358" i="1"/>
  <c r="E359" i="1"/>
  <c r="E360" i="1"/>
  <c r="E361" i="1"/>
  <c r="E362" i="1"/>
  <c r="E363" i="1"/>
  <c r="H363" i="1" s="1"/>
  <c r="E364" i="1"/>
  <c r="E365" i="1"/>
  <c r="E366" i="1"/>
  <c r="E367" i="1"/>
  <c r="E368" i="1"/>
  <c r="E369" i="1"/>
  <c r="E370" i="1"/>
  <c r="H370" i="1" s="1"/>
  <c r="E371" i="1"/>
  <c r="E372" i="1"/>
  <c r="E373" i="1"/>
  <c r="E374" i="1"/>
  <c r="E375" i="1"/>
  <c r="E376" i="1"/>
  <c r="E377" i="1"/>
  <c r="E378" i="1"/>
  <c r="H378" i="1" s="1"/>
  <c r="E379" i="1"/>
  <c r="E380" i="1"/>
  <c r="H380" i="1" s="1"/>
  <c r="E381" i="1"/>
  <c r="E382" i="1"/>
  <c r="E383" i="1"/>
  <c r="E384" i="1"/>
  <c r="E385" i="1"/>
  <c r="E386" i="1"/>
  <c r="E387" i="1"/>
  <c r="H387" i="1" s="1"/>
  <c r="E388" i="1"/>
  <c r="E389" i="1"/>
  <c r="E390" i="1"/>
  <c r="E391" i="1"/>
  <c r="E392" i="1"/>
  <c r="E393" i="1"/>
  <c r="H393" i="1" s="1"/>
  <c r="E394" i="1"/>
  <c r="H394" i="1" s="1"/>
  <c r="E395" i="1"/>
  <c r="E396" i="1"/>
  <c r="E397" i="1"/>
  <c r="E398" i="1"/>
  <c r="E399" i="1"/>
  <c r="E400" i="1"/>
  <c r="E401" i="1"/>
  <c r="E402" i="1"/>
  <c r="E403" i="1"/>
  <c r="E404" i="1"/>
  <c r="H404" i="1" s="1"/>
  <c r="E405" i="1"/>
  <c r="E406" i="1"/>
  <c r="E407" i="1"/>
  <c r="E408" i="1"/>
  <c r="E409" i="1"/>
  <c r="E410" i="1"/>
  <c r="E411" i="1"/>
  <c r="H411" i="1" s="1"/>
  <c r="E412" i="1"/>
  <c r="E413" i="1"/>
  <c r="E414" i="1"/>
  <c r="E415" i="1"/>
  <c r="E416" i="1"/>
  <c r="E417" i="1"/>
  <c r="H417" i="1" s="1"/>
  <c r="E418" i="1"/>
  <c r="H418" i="1" s="1"/>
  <c r="E419" i="1"/>
  <c r="E420" i="1"/>
  <c r="E421" i="1"/>
  <c r="E422" i="1"/>
  <c r="E423" i="1"/>
  <c r="E424" i="1"/>
  <c r="E425" i="1"/>
  <c r="E426" i="1"/>
  <c r="E427" i="1"/>
  <c r="E428" i="1"/>
  <c r="H428" i="1" s="1"/>
  <c r="E429" i="1"/>
  <c r="E430" i="1"/>
  <c r="E431" i="1"/>
  <c r="E432" i="1"/>
  <c r="E433" i="1"/>
  <c r="E434" i="1"/>
  <c r="E435" i="1"/>
  <c r="H435" i="1" s="1"/>
  <c r="E436" i="1"/>
  <c r="E437" i="1"/>
  <c r="E438" i="1"/>
  <c r="E439" i="1"/>
  <c r="E440" i="1"/>
  <c r="E441" i="1"/>
  <c r="H441" i="1" s="1"/>
  <c r="E442" i="1"/>
  <c r="H442" i="1" s="1"/>
  <c r="E443" i="1"/>
  <c r="E444" i="1"/>
  <c r="E445" i="1"/>
  <c r="E446" i="1"/>
  <c r="E447" i="1"/>
  <c r="E448" i="1"/>
  <c r="E449" i="1"/>
  <c r="E450" i="1"/>
  <c r="E451" i="1"/>
  <c r="E452" i="1"/>
  <c r="H452" i="1" s="1"/>
  <c r="E453" i="1"/>
  <c r="E454" i="1"/>
  <c r="E455" i="1"/>
  <c r="E456" i="1"/>
  <c r="E457" i="1"/>
  <c r="E458" i="1"/>
  <c r="E459" i="1"/>
  <c r="H459" i="1" s="1"/>
  <c r="E460" i="1"/>
  <c r="E461" i="1"/>
  <c r="E462" i="1"/>
  <c r="E463" i="1"/>
  <c r="E464" i="1"/>
  <c r="E465" i="1"/>
  <c r="H465" i="1" s="1"/>
  <c r="E466" i="1"/>
  <c r="H466" i="1" s="1"/>
  <c r="E467" i="1"/>
  <c r="E468" i="1"/>
  <c r="E469" i="1"/>
  <c r="E470" i="1"/>
  <c r="E471" i="1"/>
  <c r="E472" i="1"/>
  <c r="E473" i="1"/>
  <c r="E474" i="1"/>
  <c r="E475" i="1"/>
  <c r="E476" i="1"/>
  <c r="H476" i="1" s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H489" i="1" s="1"/>
  <c r="E490" i="1"/>
  <c r="H490" i="1" s="1"/>
  <c r="E491" i="1"/>
  <c r="E492" i="1"/>
  <c r="E493" i="1"/>
  <c r="E494" i="1"/>
  <c r="E495" i="1"/>
  <c r="E496" i="1"/>
  <c r="E497" i="1"/>
  <c r="E498" i="1"/>
  <c r="E499" i="1"/>
  <c r="E500" i="1"/>
  <c r="H500" i="1" s="1"/>
  <c r="E501" i="1"/>
  <c r="E502" i="1"/>
  <c r="E503" i="1"/>
  <c r="E504" i="1"/>
  <c r="E505" i="1"/>
  <c r="E506" i="1"/>
  <c r="E507" i="1"/>
  <c r="H507" i="1" s="1"/>
  <c r="E508" i="1"/>
  <c r="E509" i="1"/>
  <c r="E510" i="1"/>
  <c r="E511" i="1"/>
  <c r="E512" i="1"/>
  <c r="E513" i="1"/>
  <c r="E514" i="1"/>
  <c r="H514" i="1" s="1"/>
  <c r="E515" i="1"/>
  <c r="E516" i="1"/>
  <c r="E517" i="1"/>
  <c r="E518" i="1"/>
  <c r="E519" i="1"/>
  <c r="E520" i="1"/>
  <c r="E521" i="1"/>
  <c r="E522" i="1"/>
  <c r="E137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21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G74" i="1"/>
  <c r="G75" i="1"/>
  <c r="G76" i="1"/>
  <c r="G77" i="1"/>
  <c r="G78" i="1"/>
  <c r="G79" i="1"/>
  <c r="G80" i="1"/>
  <c r="G81" i="1"/>
  <c r="H81" i="1" s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H96" i="1" s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H114" i="1" s="1"/>
  <c r="G115" i="1"/>
  <c r="G116" i="1"/>
  <c r="G117" i="1"/>
  <c r="H117" i="1" s="1"/>
  <c r="J117" i="1" s="1"/>
  <c r="K117" i="1" s="1"/>
  <c r="G118" i="1"/>
  <c r="G119" i="1"/>
  <c r="G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H118" i="1" s="1"/>
  <c r="J118" i="1" s="1"/>
  <c r="K118" i="1" s="1"/>
  <c r="E119" i="1"/>
  <c r="E73" i="1"/>
  <c r="H143" i="1" l="1"/>
  <c r="H92" i="1"/>
  <c r="H113" i="1"/>
  <c r="H474" i="1"/>
  <c r="H450" i="1"/>
  <c r="H402" i="1"/>
  <c r="H354" i="1"/>
  <c r="H330" i="1"/>
  <c r="H306" i="1"/>
  <c r="H258" i="1"/>
  <c r="H210" i="1"/>
  <c r="H186" i="1"/>
  <c r="H521" i="1"/>
  <c r="H497" i="1"/>
  <c r="H473" i="1"/>
  <c r="H449" i="1"/>
  <c r="H425" i="1"/>
  <c r="H401" i="1"/>
  <c r="H377" i="1"/>
  <c r="H353" i="1"/>
  <c r="H329" i="1"/>
  <c r="H305" i="1"/>
  <c r="H281" i="1"/>
  <c r="H257" i="1"/>
  <c r="H233" i="1"/>
  <c r="H209" i="1"/>
  <c r="H185" i="1"/>
  <c r="H161" i="1"/>
  <c r="H496" i="1"/>
  <c r="H448" i="1"/>
  <c r="H400" i="1"/>
  <c r="H376" i="1"/>
  <c r="H352" i="1"/>
  <c r="H304" i="1"/>
  <c r="H280" i="1"/>
  <c r="H256" i="1"/>
  <c r="H232" i="1"/>
  <c r="H208" i="1"/>
  <c r="H160" i="1"/>
  <c r="H424" i="1"/>
  <c r="H110" i="1"/>
  <c r="H520" i="1"/>
  <c r="H79" i="1"/>
  <c r="H513" i="1"/>
  <c r="H369" i="1"/>
  <c r="H345" i="1"/>
  <c r="H225" i="1"/>
  <c r="H201" i="1"/>
  <c r="H512" i="1"/>
  <c r="H488" i="1"/>
  <c r="H464" i="1"/>
  <c r="H440" i="1"/>
  <c r="H416" i="1"/>
  <c r="H392" i="1"/>
  <c r="H368" i="1"/>
  <c r="H344" i="1"/>
  <c r="H320" i="1"/>
  <c r="H296" i="1"/>
  <c r="H272" i="1"/>
  <c r="H248" i="1"/>
  <c r="H224" i="1"/>
  <c r="H200" i="1"/>
  <c r="H176" i="1"/>
  <c r="H152" i="1"/>
  <c r="H131" i="1"/>
  <c r="H511" i="1"/>
  <c r="H487" i="1"/>
  <c r="H463" i="1"/>
  <c r="H439" i="1"/>
  <c r="H415" i="1"/>
  <c r="H391" i="1"/>
  <c r="H367" i="1"/>
  <c r="H343" i="1"/>
  <c r="H319" i="1"/>
  <c r="H295" i="1"/>
  <c r="H271" i="1"/>
  <c r="H247" i="1"/>
  <c r="H223" i="1"/>
  <c r="H199" i="1"/>
  <c r="H175" i="1"/>
  <c r="H151" i="1"/>
  <c r="H130" i="1"/>
  <c r="H510" i="1"/>
  <c r="H486" i="1"/>
  <c r="H462" i="1"/>
  <c r="H438" i="1"/>
  <c r="H414" i="1"/>
  <c r="H390" i="1"/>
  <c r="H366" i="1"/>
  <c r="H342" i="1"/>
  <c r="H318" i="1"/>
  <c r="H294" i="1"/>
  <c r="H129" i="1"/>
  <c r="H97" i="1"/>
  <c r="H483" i="1"/>
  <c r="H98" i="1"/>
  <c r="H270" i="1"/>
  <c r="H246" i="1"/>
  <c r="H222" i="1"/>
  <c r="H198" i="1"/>
  <c r="H174" i="1"/>
  <c r="H150" i="1"/>
  <c r="H509" i="1"/>
  <c r="H485" i="1"/>
  <c r="H461" i="1"/>
  <c r="H437" i="1"/>
  <c r="H413" i="1"/>
  <c r="H389" i="1"/>
  <c r="H365" i="1"/>
  <c r="H341" i="1"/>
  <c r="H317" i="1"/>
  <c r="H293" i="1"/>
  <c r="H269" i="1"/>
  <c r="H245" i="1"/>
  <c r="H221" i="1"/>
  <c r="H197" i="1"/>
  <c r="H173" i="1"/>
  <c r="H149" i="1"/>
  <c r="H508" i="1"/>
  <c r="H484" i="1"/>
  <c r="H460" i="1"/>
  <c r="H436" i="1"/>
  <c r="H412" i="1"/>
  <c r="H388" i="1"/>
  <c r="H364" i="1"/>
  <c r="H340" i="1"/>
  <c r="H316" i="1"/>
  <c r="H292" i="1"/>
  <c r="H268" i="1"/>
  <c r="H244" i="1"/>
  <c r="H220" i="1"/>
  <c r="H196" i="1"/>
  <c r="H172" i="1"/>
  <c r="H148" i="1"/>
  <c r="H95" i="1"/>
  <c r="H94" i="1"/>
  <c r="H506" i="1"/>
  <c r="H482" i="1"/>
  <c r="H458" i="1"/>
  <c r="H434" i="1"/>
  <c r="H410" i="1"/>
  <c r="H386" i="1"/>
  <c r="H362" i="1"/>
  <c r="H338" i="1"/>
  <c r="H314" i="1"/>
  <c r="H290" i="1"/>
  <c r="H266" i="1"/>
  <c r="H242" i="1"/>
  <c r="H218" i="1"/>
  <c r="H194" i="1"/>
  <c r="H170" i="1"/>
  <c r="H146" i="1"/>
  <c r="H504" i="1"/>
  <c r="H480" i="1"/>
  <c r="H456" i="1"/>
  <c r="H432" i="1"/>
  <c r="H408" i="1"/>
  <c r="H384" i="1"/>
  <c r="H360" i="1"/>
  <c r="H336" i="1"/>
  <c r="H312" i="1"/>
  <c r="H288" i="1"/>
  <c r="H264" i="1"/>
  <c r="H240" i="1"/>
  <c r="H216" i="1"/>
  <c r="H192" i="1"/>
  <c r="H168" i="1"/>
  <c r="H144" i="1"/>
  <c r="H503" i="1"/>
  <c r="H479" i="1"/>
  <c r="H455" i="1"/>
  <c r="H431" i="1"/>
  <c r="H407" i="1"/>
  <c r="H383" i="1"/>
  <c r="H359" i="1"/>
  <c r="H335" i="1"/>
  <c r="H311" i="1"/>
  <c r="H287" i="1"/>
  <c r="H263" i="1"/>
  <c r="H239" i="1"/>
  <c r="H215" i="1"/>
  <c r="H191" i="1"/>
  <c r="H167" i="1"/>
  <c r="H502" i="1"/>
  <c r="H478" i="1"/>
  <c r="H454" i="1"/>
  <c r="H430" i="1"/>
  <c r="H406" i="1"/>
  <c r="H382" i="1"/>
  <c r="H358" i="1"/>
  <c r="H334" i="1"/>
  <c r="H310" i="1"/>
  <c r="H286" i="1"/>
  <c r="H262" i="1"/>
  <c r="H238" i="1"/>
  <c r="H214" i="1"/>
  <c r="H190" i="1"/>
  <c r="H166" i="1"/>
  <c r="H142" i="1"/>
  <c r="H501" i="1"/>
  <c r="H477" i="1"/>
  <c r="H453" i="1"/>
  <c r="H429" i="1"/>
  <c r="H405" i="1"/>
  <c r="H381" i="1"/>
  <c r="H357" i="1"/>
  <c r="H333" i="1"/>
  <c r="H309" i="1"/>
  <c r="H285" i="1"/>
  <c r="H261" i="1"/>
  <c r="H237" i="1"/>
  <c r="H213" i="1"/>
  <c r="H189" i="1"/>
  <c r="H165" i="1"/>
  <c r="H141" i="1"/>
  <c r="H499" i="1"/>
  <c r="H475" i="1"/>
  <c r="H451" i="1"/>
  <c r="H427" i="1"/>
  <c r="H403" i="1"/>
  <c r="H379" i="1"/>
  <c r="H355" i="1"/>
  <c r="H331" i="1"/>
  <c r="H307" i="1"/>
  <c r="H283" i="1"/>
  <c r="H259" i="1"/>
  <c r="H235" i="1"/>
  <c r="H211" i="1"/>
  <c r="H187" i="1"/>
  <c r="H163" i="1"/>
  <c r="H139" i="1"/>
  <c r="H83" i="1"/>
  <c r="H519" i="1"/>
  <c r="H495" i="1"/>
  <c r="H471" i="1"/>
  <c r="H447" i="1"/>
  <c r="H423" i="1"/>
  <c r="H399" i="1"/>
  <c r="H375" i="1"/>
  <c r="H351" i="1"/>
  <c r="H327" i="1"/>
  <c r="H303" i="1"/>
  <c r="H279" i="1"/>
  <c r="H255" i="1"/>
  <c r="H231" i="1"/>
  <c r="H207" i="1"/>
  <c r="H183" i="1"/>
  <c r="H159" i="1"/>
  <c r="H518" i="1"/>
  <c r="H494" i="1"/>
  <c r="H470" i="1"/>
  <c r="H446" i="1"/>
  <c r="H422" i="1"/>
  <c r="H398" i="1"/>
  <c r="H374" i="1"/>
  <c r="H350" i="1"/>
  <c r="H326" i="1"/>
  <c r="H302" i="1"/>
  <c r="H278" i="1"/>
  <c r="H254" i="1"/>
  <c r="H230" i="1"/>
  <c r="H206" i="1"/>
  <c r="H182" i="1"/>
  <c r="H158" i="1"/>
  <c r="H104" i="1"/>
  <c r="H80" i="1"/>
  <c r="H516" i="1"/>
  <c r="H492" i="1"/>
  <c r="H468" i="1"/>
  <c r="H444" i="1"/>
  <c r="H420" i="1"/>
  <c r="H396" i="1"/>
  <c r="H372" i="1"/>
  <c r="H348" i="1"/>
  <c r="H324" i="1"/>
  <c r="H300" i="1"/>
  <c r="H276" i="1"/>
  <c r="H252" i="1"/>
  <c r="H228" i="1"/>
  <c r="H204" i="1"/>
  <c r="H180" i="1"/>
  <c r="H156" i="1"/>
  <c r="H491" i="1"/>
  <c r="H467" i="1"/>
  <c r="H443" i="1"/>
  <c r="H419" i="1"/>
  <c r="H371" i="1"/>
  <c r="H347" i="1"/>
  <c r="H323" i="1"/>
  <c r="H299" i="1"/>
  <c r="H275" i="1"/>
  <c r="H251" i="1"/>
  <c r="H203" i="1"/>
  <c r="H179" i="1"/>
  <c r="H155" i="1"/>
  <c r="H395" i="1"/>
  <c r="H102" i="1"/>
  <c r="H78" i="1"/>
  <c r="H515" i="1"/>
  <c r="H227" i="1"/>
  <c r="H93" i="1"/>
  <c r="H106" i="1"/>
  <c r="H82" i="1"/>
  <c r="H101" i="1"/>
  <c r="H77" i="1"/>
  <c r="H100" i="1"/>
  <c r="H76" i="1"/>
  <c r="H99" i="1"/>
  <c r="J511" i="1"/>
  <c r="K511" i="1" s="1"/>
  <c r="H105" i="1"/>
  <c r="H74" i="1"/>
  <c r="H73" i="1"/>
  <c r="H109" i="1"/>
  <c r="H128" i="1"/>
  <c r="H121" i="1"/>
  <c r="H122" i="1"/>
  <c r="H84" i="1"/>
  <c r="H127" i="1"/>
  <c r="H126" i="1"/>
  <c r="H125" i="1"/>
  <c r="H134" i="1"/>
  <c r="H132" i="1"/>
  <c r="H124" i="1"/>
  <c r="H135" i="1"/>
  <c r="H123" i="1"/>
  <c r="H133" i="1"/>
  <c r="H75" i="1"/>
  <c r="H107" i="1"/>
  <c r="H103" i="1"/>
  <c r="H116" i="1"/>
  <c r="J116" i="1" s="1"/>
  <c r="K116" i="1" s="1"/>
  <c r="H115" i="1"/>
  <c r="J115" i="1" s="1"/>
  <c r="K115" i="1" s="1"/>
  <c r="H91" i="1"/>
  <c r="H112" i="1"/>
  <c r="H111" i="1"/>
  <c r="H119" i="1"/>
  <c r="J119" i="1" s="1"/>
  <c r="K119" i="1" s="1"/>
  <c r="H108" i="1"/>
  <c r="G67" i="1"/>
  <c r="G68" i="1"/>
  <c r="G69" i="1"/>
  <c r="G70" i="1"/>
  <c r="G71" i="1"/>
  <c r="G66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39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G32" i="1"/>
  <c r="G33" i="1"/>
  <c r="G34" i="1"/>
  <c r="G35" i="1"/>
  <c r="G36" i="1"/>
  <c r="G37" i="1"/>
  <c r="G31" i="1"/>
  <c r="E32" i="1"/>
  <c r="E33" i="1"/>
  <c r="E34" i="1"/>
  <c r="E35" i="1"/>
  <c r="E36" i="1"/>
  <c r="E37" i="1"/>
  <c r="E31" i="1"/>
  <c r="E26" i="1"/>
  <c r="G27" i="1"/>
  <c r="G28" i="1"/>
  <c r="G29" i="1"/>
  <c r="G26" i="1"/>
  <c r="E27" i="1"/>
  <c r="E28" i="1"/>
  <c r="E29" i="1"/>
  <c r="G13" i="1"/>
  <c r="G14" i="1"/>
  <c r="G15" i="1"/>
  <c r="G16" i="1"/>
  <c r="G17" i="1"/>
  <c r="G18" i="1"/>
  <c r="G19" i="1"/>
  <c r="G20" i="1"/>
  <c r="G21" i="1"/>
  <c r="G22" i="1"/>
  <c r="G23" i="1"/>
  <c r="G24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H46" i="1" l="1"/>
  <c r="H45" i="1"/>
  <c r="H44" i="1"/>
  <c r="H62" i="1"/>
  <c r="H47" i="1"/>
  <c r="H48" i="1"/>
  <c r="H51" i="1"/>
  <c r="H50" i="1"/>
  <c r="H52" i="1"/>
  <c r="H49" i="1"/>
  <c r="H28" i="1"/>
  <c r="H29" i="1"/>
  <c r="H27" i="1"/>
  <c r="H64" i="1"/>
  <c r="J64" i="1" s="1"/>
  <c r="K64" i="1" s="1"/>
  <c r="H39" i="1"/>
  <c r="H40" i="1"/>
  <c r="H43" i="1"/>
  <c r="H61" i="1"/>
  <c r="H60" i="1"/>
  <c r="H59" i="1"/>
  <c r="H57" i="1"/>
  <c r="H56" i="1"/>
  <c r="H55" i="1"/>
  <c r="H54" i="1"/>
  <c r="H53" i="1"/>
  <c r="H41" i="1"/>
  <c r="H42" i="1"/>
  <c r="H63" i="1"/>
  <c r="H58" i="1"/>
  <c r="H37" i="1"/>
  <c r="H36" i="1"/>
  <c r="H32" i="1"/>
  <c r="H33" i="1"/>
  <c r="H35" i="1"/>
  <c r="H34" i="1"/>
  <c r="H26" i="1"/>
  <c r="H31" i="1"/>
  <c r="E12" i="1"/>
  <c r="J24" i="1" l="1"/>
  <c r="K24" i="1" s="1"/>
  <c r="I540" i="1" l="1"/>
  <c r="J134" i="1"/>
  <c r="K134" i="1" s="1"/>
  <c r="J51" i="1"/>
  <c r="K51" i="1" s="1"/>
  <c r="E524" i="1"/>
  <c r="H524" i="1" s="1"/>
  <c r="E525" i="1"/>
  <c r="H525" i="1" s="1"/>
  <c r="E526" i="1"/>
  <c r="E527" i="1"/>
  <c r="E528" i="1"/>
  <c r="H528" i="1" s="1"/>
  <c r="E529" i="1"/>
  <c r="E530" i="1"/>
  <c r="E531" i="1"/>
  <c r="E532" i="1"/>
  <c r="H532" i="1" s="1"/>
  <c r="E533" i="1"/>
  <c r="E534" i="1"/>
  <c r="E535" i="1"/>
  <c r="E536" i="1"/>
  <c r="E537" i="1"/>
  <c r="H537" i="1" s="1"/>
  <c r="E538" i="1"/>
  <c r="E539" i="1"/>
  <c r="I34" i="3" l="1"/>
  <c r="I35" i="3"/>
  <c r="H535" i="1"/>
  <c r="J535" i="1" s="1"/>
  <c r="K535" i="1" s="1"/>
  <c r="H533" i="1"/>
  <c r="J533" i="1" s="1"/>
  <c r="K533" i="1" s="1"/>
  <c r="H527" i="1"/>
  <c r="J527" i="1" s="1"/>
  <c r="K527" i="1" s="1"/>
  <c r="H534" i="1"/>
  <c r="J534" i="1" s="1"/>
  <c r="K534" i="1" s="1"/>
  <c r="H529" i="1"/>
  <c r="J529" i="1" s="1"/>
  <c r="K529" i="1" s="1"/>
  <c r="H526" i="1"/>
  <c r="J526" i="1" s="1"/>
  <c r="K526" i="1" s="1"/>
  <c r="H538" i="1"/>
  <c r="J538" i="1" s="1"/>
  <c r="K538" i="1" s="1"/>
  <c r="H536" i="1"/>
  <c r="J536" i="1" s="1"/>
  <c r="K536" i="1" s="1"/>
  <c r="H531" i="1"/>
  <c r="J531" i="1" s="1"/>
  <c r="K531" i="1" s="1"/>
  <c r="H539" i="1"/>
  <c r="J539" i="1" s="1"/>
  <c r="K539" i="1" s="1"/>
  <c r="H530" i="1"/>
  <c r="J530" i="1" s="1"/>
  <c r="K530" i="1" s="1"/>
  <c r="J528" i="1"/>
  <c r="K528" i="1" s="1"/>
  <c r="J537" i="1"/>
  <c r="K537" i="1" s="1"/>
  <c r="J532" i="1"/>
  <c r="K532" i="1" s="1"/>
  <c r="J525" i="1"/>
  <c r="K525" i="1" s="1"/>
  <c r="J524" i="1"/>
  <c r="K524" i="1" s="1"/>
  <c r="K35" i="3"/>
  <c r="L35" i="3" s="1"/>
  <c r="K34" i="3"/>
  <c r="L34" i="3" s="1"/>
  <c r="J132" i="1" l="1"/>
  <c r="K132" i="1" s="1"/>
  <c r="J105" i="1"/>
  <c r="K105" i="1" s="1"/>
  <c r="J111" i="1"/>
  <c r="K111" i="1" s="1"/>
  <c r="J74" i="1"/>
  <c r="K74" i="1" s="1"/>
  <c r="J112" i="1"/>
  <c r="K112" i="1" s="1"/>
  <c r="J131" i="1"/>
  <c r="K131" i="1" s="1"/>
  <c r="I22" i="3"/>
  <c r="J13" i="1"/>
  <c r="K13" i="1" s="1"/>
  <c r="J14" i="1"/>
  <c r="K14" i="1" s="1"/>
  <c r="J15" i="1"/>
  <c r="K15" i="1" s="1"/>
  <c r="J16" i="1"/>
  <c r="K16" i="1" s="1"/>
  <c r="J17" i="1"/>
  <c r="K17" i="1" s="1"/>
  <c r="J18" i="1"/>
  <c r="J19" i="1"/>
  <c r="K19" i="1" s="1"/>
  <c r="J20" i="1"/>
  <c r="K20" i="1" s="1"/>
  <c r="J21" i="1"/>
  <c r="K21" i="1" s="1"/>
  <c r="J22" i="1"/>
  <c r="K22" i="1" s="1"/>
  <c r="J23" i="1"/>
  <c r="K23" i="1" s="1"/>
  <c r="J50" i="1" l="1"/>
  <c r="K50" i="1" s="1"/>
  <c r="J47" i="1"/>
  <c r="K47" i="1" s="1"/>
  <c r="J45" i="1"/>
  <c r="K45" i="1" s="1"/>
  <c r="J44" i="1"/>
  <c r="K44" i="1" s="1"/>
  <c r="J41" i="1"/>
  <c r="K41" i="1" s="1"/>
  <c r="J39" i="1"/>
  <c r="K39" i="1" s="1"/>
  <c r="J40" i="1"/>
  <c r="K40" i="1" s="1"/>
  <c r="J37" i="1"/>
  <c r="K37" i="1" s="1"/>
  <c r="J35" i="1"/>
  <c r="K35" i="1" s="1"/>
  <c r="J33" i="1"/>
  <c r="K33" i="1" s="1"/>
  <c r="J42" i="1"/>
  <c r="K42" i="1" s="1"/>
  <c r="J49" i="1"/>
  <c r="K49" i="1" s="1"/>
  <c r="J36" i="1"/>
  <c r="K36" i="1" s="1"/>
  <c r="J32" i="1"/>
  <c r="K32" i="1" s="1"/>
  <c r="J31" i="1"/>
  <c r="K31" i="1" s="1"/>
  <c r="J29" i="1"/>
  <c r="K29" i="1" s="1"/>
  <c r="J28" i="1"/>
  <c r="K28" i="1" s="1"/>
  <c r="J27" i="1"/>
  <c r="K27" i="1" s="1"/>
  <c r="J26" i="1"/>
  <c r="K26" i="1" s="1"/>
  <c r="J48" i="1"/>
  <c r="K48" i="1" s="1"/>
  <c r="J46" i="1"/>
  <c r="K46" i="1" s="1"/>
  <c r="J43" i="1"/>
  <c r="K43" i="1" s="1"/>
  <c r="J34" i="1"/>
  <c r="K34" i="1" s="1"/>
  <c r="K18" i="1"/>
  <c r="K22" i="3"/>
  <c r="L22" i="3" s="1"/>
  <c r="I11" i="3" l="1"/>
  <c r="I15" i="3"/>
  <c r="I20" i="3"/>
  <c r="K14" i="3"/>
  <c r="L14" i="3" s="1"/>
  <c r="I26" i="3"/>
  <c r="I12" i="3"/>
  <c r="K18" i="3"/>
  <c r="L18" i="3" s="1"/>
  <c r="K23" i="3"/>
  <c r="L23" i="3" s="1"/>
  <c r="K29" i="3"/>
  <c r="L29" i="3" s="1"/>
  <c r="I13" i="3"/>
  <c r="K16" i="3"/>
  <c r="L16" i="3" s="1"/>
  <c r="K19" i="3"/>
  <c r="L19" i="3" s="1"/>
  <c r="I24" i="3"/>
  <c r="K28" i="3"/>
  <c r="L28" i="3" s="1"/>
  <c r="I30" i="3"/>
  <c r="K33" i="3"/>
  <c r="L33" i="3" s="1"/>
  <c r="I17" i="3"/>
  <c r="I21" i="3"/>
  <c r="I25" i="3"/>
  <c r="K27" i="3"/>
  <c r="L27" i="3" s="1"/>
  <c r="I31" i="3"/>
  <c r="K32" i="3"/>
  <c r="L32" i="3" s="1"/>
  <c r="K15" i="3"/>
  <c r="L15" i="3" s="1"/>
  <c r="K11" i="3"/>
  <c r="L11" i="3" s="1"/>
  <c r="I10" i="3"/>
  <c r="J12" i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H137" i="1"/>
  <c r="J153" i="1"/>
  <c r="K153" i="1" s="1"/>
  <c r="J154" i="1"/>
  <c r="K154" i="1" s="1"/>
  <c r="J155" i="1"/>
  <c r="K155" i="1" s="1"/>
  <c r="J156" i="1"/>
  <c r="K156" i="1" s="1"/>
  <c r="J512" i="1"/>
  <c r="K512" i="1" s="1"/>
  <c r="J513" i="1"/>
  <c r="K513" i="1" s="1"/>
  <c r="J514" i="1"/>
  <c r="K514" i="1" s="1"/>
  <c r="J515" i="1"/>
  <c r="K515" i="1" s="1"/>
  <c r="J516" i="1"/>
  <c r="K516" i="1" s="1"/>
  <c r="J517" i="1"/>
  <c r="K517" i="1" s="1"/>
  <c r="J518" i="1"/>
  <c r="K518" i="1" s="1"/>
  <c r="J519" i="1"/>
  <c r="K519" i="1" s="1"/>
  <c r="J520" i="1"/>
  <c r="K520" i="1" s="1"/>
  <c r="J521" i="1"/>
  <c r="K521" i="1" s="1"/>
  <c r="J522" i="1"/>
  <c r="K522" i="1" s="1"/>
  <c r="K26" i="3" l="1"/>
  <c r="L26" i="3" s="1"/>
  <c r="K20" i="3"/>
  <c r="L20" i="3" s="1"/>
  <c r="I16" i="3"/>
  <c r="K24" i="3"/>
  <c r="L24" i="3" s="1"/>
  <c r="K21" i="3"/>
  <c r="L21" i="3" s="1"/>
  <c r="K30" i="3"/>
  <c r="L30" i="3" s="1"/>
  <c r="K17" i="3"/>
  <c r="L17" i="3" s="1"/>
  <c r="I19" i="3"/>
  <c r="I32" i="3"/>
  <c r="K13" i="3"/>
  <c r="L13" i="3" s="1"/>
  <c r="I27" i="3"/>
  <c r="I29" i="3"/>
  <c r="K25" i="3"/>
  <c r="L25" i="3" s="1"/>
  <c r="K12" i="3"/>
  <c r="L12" i="3" s="1"/>
  <c r="I18" i="3"/>
  <c r="K31" i="3"/>
  <c r="L31" i="3" s="1"/>
  <c r="I14" i="3"/>
  <c r="I33" i="3"/>
  <c r="I28" i="3"/>
  <c r="I23" i="3"/>
  <c r="J475" i="1"/>
  <c r="K475" i="1" s="1"/>
  <c r="J283" i="1"/>
  <c r="K283" i="1" s="1"/>
  <c r="J474" i="1"/>
  <c r="K474" i="1" s="1"/>
  <c r="J210" i="1"/>
  <c r="K210" i="1" s="1"/>
  <c r="J353" i="1"/>
  <c r="K353" i="1" s="1"/>
  <c r="J232" i="1"/>
  <c r="K232" i="1" s="1"/>
  <c r="J135" i="1"/>
  <c r="K135" i="1" s="1"/>
  <c r="J98" i="1"/>
  <c r="K98" i="1" s="1"/>
  <c r="J73" i="1"/>
  <c r="K73" i="1" s="1"/>
  <c r="J258" i="1"/>
  <c r="K258" i="1" s="1"/>
  <c r="J327" i="1"/>
  <c r="K327" i="1" s="1"/>
  <c r="J183" i="1"/>
  <c r="K183" i="1" s="1"/>
  <c r="J159" i="1"/>
  <c r="K159" i="1" s="1"/>
  <c r="J130" i="1"/>
  <c r="K130" i="1" s="1"/>
  <c r="J97" i="1"/>
  <c r="K97" i="1" s="1"/>
  <c r="J403" i="1"/>
  <c r="K403" i="1" s="1"/>
  <c r="J101" i="1"/>
  <c r="K101" i="1" s="1"/>
  <c r="J330" i="1"/>
  <c r="K330" i="1" s="1"/>
  <c r="J497" i="1"/>
  <c r="K497" i="1" s="1"/>
  <c r="J281" i="1"/>
  <c r="K281" i="1" s="1"/>
  <c r="J280" i="1"/>
  <c r="K280" i="1" s="1"/>
  <c r="J471" i="1"/>
  <c r="K471" i="1" s="1"/>
  <c r="J446" i="1"/>
  <c r="K446" i="1" s="1"/>
  <c r="J374" i="1"/>
  <c r="K374" i="1" s="1"/>
  <c r="J350" i="1"/>
  <c r="K350" i="1" s="1"/>
  <c r="J326" i="1"/>
  <c r="K326" i="1" s="1"/>
  <c r="J302" i="1"/>
  <c r="K302" i="1" s="1"/>
  <c r="J278" i="1"/>
  <c r="K278" i="1" s="1"/>
  <c r="J254" i="1"/>
  <c r="K254" i="1" s="1"/>
  <c r="J230" i="1"/>
  <c r="K230" i="1" s="1"/>
  <c r="J206" i="1"/>
  <c r="K206" i="1" s="1"/>
  <c r="J182" i="1"/>
  <c r="K182" i="1" s="1"/>
  <c r="J158" i="1"/>
  <c r="K158" i="1" s="1"/>
  <c r="J129" i="1"/>
  <c r="K129" i="1" s="1"/>
  <c r="J96" i="1"/>
  <c r="K96" i="1" s="1"/>
  <c r="J71" i="1"/>
  <c r="K71" i="1" s="1"/>
  <c r="J307" i="1"/>
  <c r="K307" i="1" s="1"/>
  <c r="J378" i="1"/>
  <c r="K378" i="1" s="1"/>
  <c r="J257" i="1"/>
  <c r="K257" i="1" s="1"/>
  <c r="J328" i="1"/>
  <c r="K328" i="1" s="1"/>
  <c r="J447" i="1"/>
  <c r="K447" i="1" s="1"/>
  <c r="J469" i="1"/>
  <c r="K469" i="1" s="1"/>
  <c r="J421" i="1"/>
  <c r="K421" i="1" s="1"/>
  <c r="J397" i="1"/>
  <c r="K397" i="1" s="1"/>
  <c r="J373" i="1"/>
  <c r="K373" i="1" s="1"/>
  <c r="J349" i="1"/>
  <c r="K349" i="1" s="1"/>
  <c r="J325" i="1"/>
  <c r="K325" i="1" s="1"/>
  <c r="J301" i="1"/>
  <c r="K301" i="1" s="1"/>
  <c r="J277" i="1"/>
  <c r="K277" i="1" s="1"/>
  <c r="J253" i="1"/>
  <c r="K253" i="1" s="1"/>
  <c r="J229" i="1"/>
  <c r="K229" i="1" s="1"/>
  <c r="J205" i="1"/>
  <c r="K205" i="1" s="1"/>
  <c r="J181" i="1"/>
  <c r="K181" i="1" s="1"/>
  <c r="J157" i="1"/>
  <c r="K157" i="1" s="1"/>
  <c r="J128" i="1"/>
  <c r="K128" i="1" s="1"/>
  <c r="J95" i="1"/>
  <c r="K95" i="1" s="1"/>
  <c r="J70" i="1"/>
  <c r="K70" i="1" s="1"/>
  <c r="J379" i="1"/>
  <c r="K379" i="1" s="1"/>
  <c r="J209" i="1"/>
  <c r="K209" i="1" s="1"/>
  <c r="J472" i="1"/>
  <c r="K472" i="1" s="1"/>
  <c r="J300" i="1"/>
  <c r="K300" i="1" s="1"/>
  <c r="J127" i="1"/>
  <c r="K127" i="1" s="1"/>
  <c r="J94" i="1"/>
  <c r="K94" i="1" s="1"/>
  <c r="J69" i="1"/>
  <c r="K69" i="1" s="1"/>
  <c r="J499" i="1"/>
  <c r="K499" i="1" s="1"/>
  <c r="J282" i="1"/>
  <c r="K282" i="1" s="1"/>
  <c r="J425" i="1"/>
  <c r="K425" i="1" s="1"/>
  <c r="J400" i="1"/>
  <c r="K400" i="1" s="1"/>
  <c r="J495" i="1"/>
  <c r="K495" i="1" s="1"/>
  <c r="J467" i="1"/>
  <c r="K467" i="1" s="1"/>
  <c r="J179" i="1"/>
  <c r="K179" i="1" s="1"/>
  <c r="J126" i="1"/>
  <c r="K126" i="1" s="1"/>
  <c r="J93" i="1"/>
  <c r="K93" i="1" s="1"/>
  <c r="J68" i="1"/>
  <c r="K68" i="1" s="1"/>
  <c r="J355" i="1"/>
  <c r="K355" i="1" s="1"/>
  <c r="J162" i="1"/>
  <c r="K162" i="1" s="1"/>
  <c r="J377" i="1"/>
  <c r="K377" i="1" s="1"/>
  <c r="J304" i="1"/>
  <c r="K304" i="1" s="1"/>
  <c r="J399" i="1"/>
  <c r="K399" i="1" s="1"/>
  <c r="J204" i="1"/>
  <c r="K204" i="1" s="1"/>
  <c r="J443" i="1"/>
  <c r="K443" i="1" s="1"/>
  <c r="J442" i="1"/>
  <c r="K442" i="1" s="1"/>
  <c r="J394" i="1"/>
  <c r="K394" i="1" s="1"/>
  <c r="J370" i="1"/>
  <c r="K370" i="1" s="1"/>
  <c r="J346" i="1"/>
  <c r="K346" i="1" s="1"/>
  <c r="J322" i="1"/>
  <c r="K322" i="1" s="1"/>
  <c r="J298" i="1"/>
  <c r="K298" i="1" s="1"/>
  <c r="J274" i="1"/>
  <c r="K274" i="1" s="1"/>
  <c r="J250" i="1"/>
  <c r="K250" i="1" s="1"/>
  <c r="J226" i="1"/>
  <c r="K226" i="1" s="1"/>
  <c r="J202" i="1"/>
  <c r="K202" i="1" s="1"/>
  <c r="J178" i="1"/>
  <c r="K178" i="1" s="1"/>
  <c r="J125" i="1"/>
  <c r="K125" i="1" s="1"/>
  <c r="J92" i="1"/>
  <c r="K92" i="1" s="1"/>
  <c r="J67" i="1"/>
  <c r="K67" i="1" s="1"/>
  <c r="J138" i="1"/>
  <c r="K138" i="1" s="1"/>
  <c r="J401" i="1"/>
  <c r="K401" i="1" s="1"/>
  <c r="J279" i="1"/>
  <c r="K279" i="1" s="1"/>
  <c r="J372" i="1"/>
  <c r="K372" i="1" s="1"/>
  <c r="J393" i="1"/>
  <c r="K393" i="1" s="1"/>
  <c r="J177" i="1"/>
  <c r="K177" i="1" s="1"/>
  <c r="J124" i="1"/>
  <c r="K124" i="1" s="1"/>
  <c r="J91" i="1"/>
  <c r="K91" i="1" s="1"/>
  <c r="J66" i="1"/>
  <c r="K66" i="1" s="1"/>
  <c r="J77" i="1"/>
  <c r="K77" i="1" s="1"/>
  <c r="J450" i="1"/>
  <c r="K450" i="1" s="1"/>
  <c r="J185" i="1"/>
  <c r="K185" i="1" s="1"/>
  <c r="J207" i="1"/>
  <c r="K207" i="1" s="1"/>
  <c r="J492" i="1"/>
  <c r="K492" i="1" s="1"/>
  <c r="J275" i="1"/>
  <c r="K275" i="1" s="1"/>
  <c r="J441" i="1"/>
  <c r="K441" i="1" s="1"/>
  <c r="J488" i="1"/>
  <c r="K488" i="1" s="1"/>
  <c r="J392" i="1"/>
  <c r="K392" i="1" s="1"/>
  <c r="J368" i="1"/>
  <c r="K368" i="1" s="1"/>
  <c r="J344" i="1"/>
  <c r="K344" i="1" s="1"/>
  <c r="J320" i="1"/>
  <c r="K320" i="1" s="1"/>
  <c r="J296" i="1"/>
  <c r="K296" i="1" s="1"/>
  <c r="J272" i="1"/>
  <c r="K272" i="1" s="1"/>
  <c r="J248" i="1"/>
  <c r="K248" i="1" s="1"/>
  <c r="J224" i="1"/>
  <c r="K224" i="1" s="1"/>
  <c r="J200" i="1"/>
  <c r="K200" i="1" s="1"/>
  <c r="J176" i="1"/>
  <c r="K176" i="1" s="1"/>
  <c r="J152" i="1"/>
  <c r="K152" i="1" s="1"/>
  <c r="J123" i="1"/>
  <c r="K123" i="1" s="1"/>
  <c r="J90" i="1"/>
  <c r="K90" i="1" s="1"/>
  <c r="J63" i="1"/>
  <c r="K63" i="1" s="1"/>
  <c r="J498" i="1"/>
  <c r="K498" i="1" s="1"/>
  <c r="J100" i="1"/>
  <c r="K100" i="1" s="1"/>
  <c r="J160" i="1"/>
  <c r="K160" i="1" s="1"/>
  <c r="J422" i="1"/>
  <c r="K422" i="1" s="1"/>
  <c r="J396" i="1"/>
  <c r="K396" i="1" s="1"/>
  <c r="J299" i="1"/>
  <c r="K299" i="1" s="1"/>
  <c r="J369" i="1"/>
  <c r="K369" i="1" s="1"/>
  <c r="J464" i="1"/>
  <c r="K464" i="1" s="1"/>
  <c r="J439" i="1"/>
  <c r="K439" i="1" s="1"/>
  <c r="J415" i="1"/>
  <c r="K415" i="1" s="1"/>
  <c r="J391" i="1"/>
  <c r="K391" i="1" s="1"/>
  <c r="J367" i="1"/>
  <c r="K367" i="1" s="1"/>
  <c r="J343" i="1"/>
  <c r="K343" i="1" s="1"/>
  <c r="J319" i="1"/>
  <c r="K319" i="1" s="1"/>
  <c r="J295" i="1"/>
  <c r="K295" i="1" s="1"/>
  <c r="J271" i="1"/>
  <c r="K271" i="1" s="1"/>
  <c r="J247" i="1"/>
  <c r="K247" i="1" s="1"/>
  <c r="J223" i="1"/>
  <c r="K223" i="1" s="1"/>
  <c r="J199" i="1"/>
  <c r="K199" i="1" s="1"/>
  <c r="J175" i="1"/>
  <c r="K175" i="1" s="1"/>
  <c r="J151" i="1"/>
  <c r="K151" i="1" s="1"/>
  <c r="J122" i="1"/>
  <c r="K122" i="1" s="1"/>
  <c r="J89" i="1"/>
  <c r="K89" i="1" s="1"/>
  <c r="J62" i="1"/>
  <c r="K62" i="1" s="1"/>
  <c r="J259" i="1"/>
  <c r="K259" i="1" s="1"/>
  <c r="J306" i="1"/>
  <c r="K306" i="1" s="1"/>
  <c r="J305" i="1"/>
  <c r="K305" i="1" s="1"/>
  <c r="J352" i="1"/>
  <c r="K352" i="1" s="1"/>
  <c r="J252" i="1"/>
  <c r="K252" i="1" s="1"/>
  <c r="J491" i="1"/>
  <c r="K491" i="1" s="1"/>
  <c r="J462" i="1"/>
  <c r="K462" i="1" s="1"/>
  <c r="J198" i="1"/>
  <c r="K198" i="1" s="1"/>
  <c r="J121" i="1"/>
  <c r="K121" i="1" s="1"/>
  <c r="J88" i="1"/>
  <c r="K88" i="1" s="1"/>
  <c r="J61" i="1"/>
  <c r="K61" i="1" s="1"/>
  <c r="J211" i="1"/>
  <c r="K211" i="1" s="1"/>
  <c r="J303" i="1"/>
  <c r="K303" i="1" s="1"/>
  <c r="J444" i="1"/>
  <c r="K444" i="1" s="1"/>
  <c r="J324" i="1"/>
  <c r="K324" i="1" s="1"/>
  <c r="J323" i="1"/>
  <c r="K323" i="1" s="1"/>
  <c r="J249" i="1"/>
  <c r="K249" i="1" s="1"/>
  <c r="J440" i="1"/>
  <c r="K440" i="1" s="1"/>
  <c r="J463" i="1"/>
  <c r="K463" i="1" s="1"/>
  <c r="J414" i="1"/>
  <c r="K414" i="1" s="1"/>
  <c r="J342" i="1"/>
  <c r="K342" i="1" s="1"/>
  <c r="J509" i="1"/>
  <c r="K509" i="1" s="1"/>
  <c r="J413" i="1"/>
  <c r="K413" i="1" s="1"/>
  <c r="J389" i="1"/>
  <c r="K389" i="1" s="1"/>
  <c r="J365" i="1"/>
  <c r="K365" i="1" s="1"/>
  <c r="J341" i="1"/>
  <c r="K341" i="1" s="1"/>
  <c r="J317" i="1"/>
  <c r="K317" i="1" s="1"/>
  <c r="J293" i="1"/>
  <c r="K293" i="1" s="1"/>
  <c r="J269" i="1"/>
  <c r="K269" i="1" s="1"/>
  <c r="J245" i="1"/>
  <c r="K245" i="1" s="1"/>
  <c r="J221" i="1"/>
  <c r="K221" i="1" s="1"/>
  <c r="J197" i="1"/>
  <c r="K197" i="1" s="1"/>
  <c r="J173" i="1"/>
  <c r="K173" i="1" s="1"/>
  <c r="J149" i="1"/>
  <c r="K149" i="1" s="1"/>
  <c r="J114" i="1"/>
  <c r="K114" i="1" s="1"/>
  <c r="J87" i="1"/>
  <c r="K87" i="1" s="1"/>
  <c r="J60" i="1"/>
  <c r="K60" i="1" s="1"/>
  <c r="J235" i="1"/>
  <c r="K235" i="1" s="1"/>
  <c r="J402" i="1"/>
  <c r="K402" i="1" s="1"/>
  <c r="J234" i="1"/>
  <c r="K234" i="1" s="1"/>
  <c r="J329" i="1"/>
  <c r="K329" i="1" s="1"/>
  <c r="J255" i="1"/>
  <c r="K255" i="1" s="1"/>
  <c r="J445" i="1"/>
  <c r="K445" i="1" s="1"/>
  <c r="J347" i="1"/>
  <c r="K347" i="1" s="1"/>
  <c r="J490" i="1"/>
  <c r="K490" i="1" s="1"/>
  <c r="J465" i="1"/>
  <c r="K465" i="1" s="1"/>
  <c r="J417" i="1"/>
  <c r="K417" i="1" s="1"/>
  <c r="J390" i="1"/>
  <c r="K390" i="1" s="1"/>
  <c r="J364" i="1"/>
  <c r="K364" i="1" s="1"/>
  <c r="J316" i="1"/>
  <c r="K316" i="1" s="1"/>
  <c r="J292" i="1"/>
  <c r="K292" i="1" s="1"/>
  <c r="J268" i="1"/>
  <c r="K268" i="1" s="1"/>
  <c r="J244" i="1"/>
  <c r="K244" i="1" s="1"/>
  <c r="J220" i="1"/>
  <c r="K220" i="1" s="1"/>
  <c r="J196" i="1"/>
  <c r="K196" i="1" s="1"/>
  <c r="J172" i="1"/>
  <c r="K172" i="1" s="1"/>
  <c r="J148" i="1"/>
  <c r="K148" i="1" s="1"/>
  <c r="J113" i="1"/>
  <c r="K113" i="1" s="1"/>
  <c r="J86" i="1"/>
  <c r="K86" i="1" s="1"/>
  <c r="J59" i="1"/>
  <c r="K59" i="1" s="1"/>
  <c r="J331" i="1"/>
  <c r="K331" i="1" s="1"/>
  <c r="J186" i="1"/>
  <c r="K186" i="1" s="1"/>
  <c r="J449" i="1"/>
  <c r="K449" i="1" s="1"/>
  <c r="J208" i="1"/>
  <c r="K208" i="1" s="1"/>
  <c r="J180" i="1"/>
  <c r="K180" i="1" s="1"/>
  <c r="J225" i="1"/>
  <c r="K225" i="1" s="1"/>
  <c r="J318" i="1"/>
  <c r="K318" i="1" s="1"/>
  <c r="J437" i="1"/>
  <c r="K437" i="1" s="1"/>
  <c r="J435" i="1"/>
  <c r="K435" i="1" s="1"/>
  <c r="J411" i="1"/>
  <c r="K411" i="1" s="1"/>
  <c r="J387" i="1"/>
  <c r="K387" i="1" s="1"/>
  <c r="J363" i="1"/>
  <c r="K363" i="1" s="1"/>
  <c r="J339" i="1"/>
  <c r="K339" i="1" s="1"/>
  <c r="J315" i="1"/>
  <c r="K315" i="1" s="1"/>
  <c r="J291" i="1"/>
  <c r="K291" i="1" s="1"/>
  <c r="J267" i="1"/>
  <c r="K267" i="1" s="1"/>
  <c r="J243" i="1"/>
  <c r="K243" i="1" s="1"/>
  <c r="J219" i="1"/>
  <c r="K219" i="1" s="1"/>
  <c r="J195" i="1"/>
  <c r="K195" i="1" s="1"/>
  <c r="J171" i="1"/>
  <c r="K171" i="1" s="1"/>
  <c r="J147" i="1"/>
  <c r="K147" i="1" s="1"/>
  <c r="J110" i="1"/>
  <c r="K110" i="1" s="1"/>
  <c r="J85" i="1"/>
  <c r="K85" i="1" s="1"/>
  <c r="J58" i="1"/>
  <c r="K58" i="1" s="1"/>
  <c r="J427" i="1"/>
  <c r="K427" i="1" s="1"/>
  <c r="J76" i="1"/>
  <c r="K76" i="1" s="1"/>
  <c r="J184" i="1"/>
  <c r="K184" i="1" s="1"/>
  <c r="J228" i="1"/>
  <c r="K228" i="1" s="1"/>
  <c r="J419" i="1"/>
  <c r="K419" i="1" s="1"/>
  <c r="J273" i="1"/>
  <c r="K273" i="1" s="1"/>
  <c r="J486" i="1"/>
  <c r="K486" i="1" s="1"/>
  <c r="J246" i="1"/>
  <c r="K246" i="1" s="1"/>
  <c r="J485" i="1"/>
  <c r="K485" i="1" s="1"/>
  <c r="J508" i="1"/>
  <c r="K508" i="1" s="1"/>
  <c r="J434" i="1"/>
  <c r="K434" i="1" s="1"/>
  <c r="J362" i="1"/>
  <c r="K362" i="1" s="1"/>
  <c r="J338" i="1"/>
  <c r="K338" i="1" s="1"/>
  <c r="J314" i="1"/>
  <c r="K314" i="1" s="1"/>
  <c r="J290" i="1"/>
  <c r="K290" i="1" s="1"/>
  <c r="J266" i="1"/>
  <c r="K266" i="1" s="1"/>
  <c r="J242" i="1"/>
  <c r="K242" i="1" s="1"/>
  <c r="J218" i="1"/>
  <c r="K218" i="1" s="1"/>
  <c r="J194" i="1"/>
  <c r="K194" i="1" s="1"/>
  <c r="J170" i="1"/>
  <c r="K170" i="1" s="1"/>
  <c r="J146" i="1"/>
  <c r="K146" i="1" s="1"/>
  <c r="J109" i="1"/>
  <c r="K109" i="1" s="1"/>
  <c r="J84" i="1"/>
  <c r="K84" i="1" s="1"/>
  <c r="J57" i="1"/>
  <c r="K57" i="1" s="1"/>
  <c r="J133" i="1"/>
  <c r="K133" i="1" s="1"/>
  <c r="J99" i="1"/>
  <c r="K99" i="1" s="1"/>
  <c r="J424" i="1"/>
  <c r="K424" i="1" s="1"/>
  <c r="J351" i="1"/>
  <c r="K351" i="1" s="1"/>
  <c r="J276" i="1"/>
  <c r="K276" i="1" s="1"/>
  <c r="J395" i="1"/>
  <c r="K395" i="1" s="1"/>
  <c r="J466" i="1"/>
  <c r="K466" i="1" s="1"/>
  <c r="J418" i="1"/>
  <c r="K418" i="1" s="1"/>
  <c r="J150" i="1"/>
  <c r="K150" i="1" s="1"/>
  <c r="J484" i="1"/>
  <c r="K484" i="1" s="1"/>
  <c r="J412" i="1"/>
  <c r="K412" i="1" s="1"/>
  <c r="J507" i="1"/>
  <c r="K507" i="1" s="1"/>
  <c r="J459" i="1"/>
  <c r="K459" i="1" s="1"/>
  <c r="J506" i="1"/>
  <c r="K506" i="1" s="1"/>
  <c r="J482" i="1"/>
  <c r="K482" i="1" s="1"/>
  <c r="J458" i="1"/>
  <c r="K458" i="1" s="1"/>
  <c r="J410" i="1"/>
  <c r="K410" i="1" s="1"/>
  <c r="J386" i="1"/>
  <c r="K386" i="1" s="1"/>
  <c r="J505" i="1"/>
  <c r="K505" i="1" s="1"/>
  <c r="J481" i="1"/>
  <c r="K481" i="1" s="1"/>
  <c r="J457" i="1"/>
  <c r="K457" i="1" s="1"/>
  <c r="J433" i="1"/>
  <c r="K433" i="1" s="1"/>
  <c r="J409" i="1"/>
  <c r="K409" i="1" s="1"/>
  <c r="J385" i="1"/>
  <c r="K385" i="1" s="1"/>
  <c r="J361" i="1"/>
  <c r="K361" i="1" s="1"/>
  <c r="J337" i="1"/>
  <c r="K337" i="1" s="1"/>
  <c r="J313" i="1"/>
  <c r="K313" i="1" s="1"/>
  <c r="J289" i="1"/>
  <c r="K289" i="1" s="1"/>
  <c r="J265" i="1"/>
  <c r="K265" i="1" s="1"/>
  <c r="J241" i="1"/>
  <c r="K241" i="1" s="1"/>
  <c r="J217" i="1"/>
  <c r="K217" i="1" s="1"/>
  <c r="J193" i="1"/>
  <c r="K193" i="1" s="1"/>
  <c r="J169" i="1"/>
  <c r="K169" i="1" s="1"/>
  <c r="J145" i="1"/>
  <c r="K145" i="1" s="1"/>
  <c r="J108" i="1"/>
  <c r="K108" i="1" s="1"/>
  <c r="J83" i="1"/>
  <c r="K83" i="1" s="1"/>
  <c r="J56" i="1"/>
  <c r="K56" i="1" s="1"/>
  <c r="J231" i="1"/>
  <c r="K231" i="1" s="1"/>
  <c r="J201" i="1"/>
  <c r="K201" i="1" s="1"/>
  <c r="J366" i="1"/>
  <c r="K366" i="1" s="1"/>
  <c r="J480" i="1"/>
  <c r="K480" i="1" s="1"/>
  <c r="J360" i="1"/>
  <c r="K360" i="1" s="1"/>
  <c r="J336" i="1"/>
  <c r="K336" i="1" s="1"/>
  <c r="J312" i="1"/>
  <c r="K312" i="1" s="1"/>
  <c r="J288" i="1"/>
  <c r="K288" i="1" s="1"/>
  <c r="J264" i="1"/>
  <c r="K264" i="1" s="1"/>
  <c r="J240" i="1"/>
  <c r="K240" i="1" s="1"/>
  <c r="J216" i="1"/>
  <c r="K216" i="1" s="1"/>
  <c r="J192" i="1"/>
  <c r="K192" i="1" s="1"/>
  <c r="J168" i="1"/>
  <c r="K168" i="1" s="1"/>
  <c r="J144" i="1"/>
  <c r="K144" i="1" s="1"/>
  <c r="J107" i="1"/>
  <c r="K107" i="1" s="1"/>
  <c r="J82" i="1"/>
  <c r="K82" i="1" s="1"/>
  <c r="J55" i="1"/>
  <c r="K55" i="1" s="1"/>
  <c r="J137" i="1"/>
  <c r="K137" i="1" s="1"/>
  <c r="J496" i="1"/>
  <c r="K496" i="1" s="1"/>
  <c r="J203" i="1"/>
  <c r="K203" i="1" s="1"/>
  <c r="J489" i="1"/>
  <c r="K489" i="1" s="1"/>
  <c r="J294" i="1"/>
  <c r="K294" i="1" s="1"/>
  <c r="J436" i="1"/>
  <c r="K436" i="1" s="1"/>
  <c r="J455" i="1"/>
  <c r="K455" i="1" s="1"/>
  <c r="J359" i="1"/>
  <c r="K359" i="1" s="1"/>
  <c r="J311" i="1"/>
  <c r="K311" i="1" s="1"/>
  <c r="J287" i="1"/>
  <c r="K287" i="1" s="1"/>
  <c r="J263" i="1"/>
  <c r="K263" i="1" s="1"/>
  <c r="J239" i="1"/>
  <c r="K239" i="1" s="1"/>
  <c r="J215" i="1"/>
  <c r="K215" i="1" s="1"/>
  <c r="J191" i="1"/>
  <c r="K191" i="1" s="1"/>
  <c r="J167" i="1"/>
  <c r="K167" i="1" s="1"/>
  <c r="J143" i="1"/>
  <c r="K143" i="1" s="1"/>
  <c r="J106" i="1"/>
  <c r="K106" i="1" s="1"/>
  <c r="J81" i="1"/>
  <c r="K81" i="1" s="1"/>
  <c r="J54" i="1"/>
  <c r="K54" i="1" s="1"/>
  <c r="J163" i="1"/>
  <c r="K163" i="1" s="1"/>
  <c r="J426" i="1"/>
  <c r="K426" i="1" s="1"/>
  <c r="J161" i="1"/>
  <c r="K161" i="1" s="1"/>
  <c r="J376" i="1"/>
  <c r="K376" i="1" s="1"/>
  <c r="J423" i="1"/>
  <c r="K423" i="1" s="1"/>
  <c r="J470" i="1"/>
  <c r="K470" i="1" s="1"/>
  <c r="J493" i="1"/>
  <c r="K493" i="1" s="1"/>
  <c r="J227" i="1"/>
  <c r="K227" i="1" s="1"/>
  <c r="J345" i="1"/>
  <c r="K345" i="1" s="1"/>
  <c r="J510" i="1"/>
  <c r="K510" i="1" s="1"/>
  <c r="J222" i="1"/>
  <c r="K222" i="1" s="1"/>
  <c r="J388" i="1"/>
  <c r="K388" i="1" s="1"/>
  <c r="J504" i="1"/>
  <c r="K504" i="1" s="1"/>
  <c r="J408" i="1"/>
  <c r="K408" i="1" s="1"/>
  <c r="J407" i="1"/>
  <c r="K407" i="1" s="1"/>
  <c r="J502" i="1"/>
  <c r="K502" i="1" s="1"/>
  <c r="J478" i="1"/>
  <c r="K478" i="1" s="1"/>
  <c r="J454" i="1"/>
  <c r="K454" i="1" s="1"/>
  <c r="J430" i="1"/>
  <c r="K430" i="1" s="1"/>
  <c r="J406" i="1"/>
  <c r="K406" i="1" s="1"/>
  <c r="J382" i="1"/>
  <c r="K382" i="1" s="1"/>
  <c r="J358" i="1"/>
  <c r="K358" i="1" s="1"/>
  <c r="J334" i="1"/>
  <c r="K334" i="1" s="1"/>
  <c r="J310" i="1"/>
  <c r="K310" i="1" s="1"/>
  <c r="J286" i="1"/>
  <c r="K286" i="1" s="1"/>
  <c r="J262" i="1"/>
  <c r="K262" i="1" s="1"/>
  <c r="J238" i="1"/>
  <c r="K238" i="1" s="1"/>
  <c r="J214" i="1"/>
  <c r="K214" i="1" s="1"/>
  <c r="J190" i="1"/>
  <c r="K190" i="1" s="1"/>
  <c r="J166" i="1"/>
  <c r="K166" i="1" s="1"/>
  <c r="J142" i="1"/>
  <c r="K142" i="1" s="1"/>
  <c r="J104" i="1"/>
  <c r="K104" i="1" s="1"/>
  <c r="J80" i="1"/>
  <c r="K80" i="1" s="1"/>
  <c r="J53" i="1"/>
  <c r="K53" i="1" s="1"/>
  <c r="J451" i="1"/>
  <c r="K451" i="1" s="1"/>
  <c r="J139" i="1"/>
  <c r="K139" i="1" s="1"/>
  <c r="J354" i="1"/>
  <c r="K354" i="1" s="1"/>
  <c r="J473" i="1"/>
  <c r="K473" i="1" s="1"/>
  <c r="J233" i="1"/>
  <c r="K233" i="1" s="1"/>
  <c r="J256" i="1"/>
  <c r="K256" i="1" s="1"/>
  <c r="J398" i="1"/>
  <c r="K398" i="1" s="1"/>
  <c r="J420" i="1"/>
  <c r="K420" i="1" s="1"/>
  <c r="J251" i="1"/>
  <c r="K251" i="1" s="1"/>
  <c r="J321" i="1"/>
  <c r="K321" i="1" s="1"/>
  <c r="J174" i="1"/>
  <c r="K174" i="1" s="1"/>
  <c r="J340" i="1"/>
  <c r="K340" i="1" s="1"/>
  <c r="J384" i="1"/>
  <c r="K384" i="1" s="1"/>
  <c r="J479" i="1"/>
  <c r="K479" i="1" s="1"/>
  <c r="J383" i="1"/>
  <c r="K383" i="1" s="1"/>
  <c r="J335" i="1"/>
  <c r="K335" i="1" s="1"/>
  <c r="J501" i="1"/>
  <c r="K501" i="1" s="1"/>
  <c r="J477" i="1"/>
  <c r="K477" i="1" s="1"/>
  <c r="J453" i="1"/>
  <c r="K453" i="1" s="1"/>
  <c r="J429" i="1"/>
  <c r="K429" i="1" s="1"/>
  <c r="J405" i="1"/>
  <c r="K405" i="1" s="1"/>
  <c r="J381" i="1"/>
  <c r="K381" i="1" s="1"/>
  <c r="J357" i="1"/>
  <c r="K357" i="1" s="1"/>
  <c r="J333" i="1"/>
  <c r="K333" i="1" s="1"/>
  <c r="J309" i="1"/>
  <c r="K309" i="1" s="1"/>
  <c r="J285" i="1"/>
  <c r="K285" i="1" s="1"/>
  <c r="J261" i="1"/>
  <c r="K261" i="1" s="1"/>
  <c r="J237" i="1"/>
  <c r="K237" i="1" s="1"/>
  <c r="J213" i="1"/>
  <c r="K213" i="1" s="1"/>
  <c r="J189" i="1"/>
  <c r="K189" i="1" s="1"/>
  <c r="J165" i="1"/>
  <c r="K165" i="1" s="1"/>
  <c r="J141" i="1"/>
  <c r="K141" i="1" s="1"/>
  <c r="J103" i="1"/>
  <c r="K103" i="1" s="1"/>
  <c r="J79" i="1"/>
  <c r="K79" i="1" s="1"/>
  <c r="J52" i="1"/>
  <c r="J187" i="1"/>
  <c r="K187" i="1" s="1"/>
  <c r="J75" i="1"/>
  <c r="K75" i="1" s="1"/>
  <c r="J448" i="1"/>
  <c r="K448" i="1" s="1"/>
  <c r="J375" i="1"/>
  <c r="K375" i="1" s="1"/>
  <c r="J494" i="1"/>
  <c r="K494" i="1" s="1"/>
  <c r="J468" i="1"/>
  <c r="K468" i="1" s="1"/>
  <c r="J348" i="1"/>
  <c r="K348" i="1" s="1"/>
  <c r="J371" i="1"/>
  <c r="K371" i="1" s="1"/>
  <c r="J297" i="1"/>
  <c r="K297" i="1" s="1"/>
  <c r="J416" i="1"/>
  <c r="K416" i="1" s="1"/>
  <c r="J487" i="1"/>
  <c r="K487" i="1" s="1"/>
  <c r="J438" i="1"/>
  <c r="K438" i="1" s="1"/>
  <c r="J270" i="1"/>
  <c r="K270" i="1" s="1"/>
  <c r="J461" i="1"/>
  <c r="K461" i="1" s="1"/>
  <c r="J460" i="1"/>
  <c r="K460" i="1" s="1"/>
  <c r="J483" i="1"/>
  <c r="K483" i="1" s="1"/>
  <c r="J456" i="1"/>
  <c r="K456" i="1" s="1"/>
  <c r="J432" i="1"/>
  <c r="K432" i="1" s="1"/>
  <c r="J503" i="1"/>
  <c r="K503" i="1" s="1"/>
  <c r="J431" i="1"/>
  <c r="K431" i="1" s="1"/>
  <c r="J500" i="1"/>
  <c r="K500" i="1" s="1"/>
  <c r="J476" i="1"/>
  <c r="K476" i="1" s="1"/>
  <c r="J452" i="1"/>
  <c r="K452" i="1" s="1"/>
  <c r="J428" i="1"/>
  <c r="K428" i="1" s="1"/>
  <c r="J404" i="1"/>
  <c r="K404" i="1" s="1"/>
  <c r="J380" i="1"/>
  <c r="K380" i="1" s="1"/>
  <c r="J356" i="1"/>
  <c r="K356" i="1" s="1"/>
  <c r="J332" i="1"/>
  <c r="K332" i="1" s="1"/>
  <c r="J308" i="1"/>
  <c r="K308" i="1" s="1"/>
  <c r="J284" i="1"/>
  <c r="K284" i="1" s="1"/>
  <c r="J260" i="1"/>
  <c r="K260" i="1" s="1"/>
  <c r="J236" i="1"/>
  <c r="K236" i="1" s="1"/>
  <c r="J212" i="1"/>
  <c r="K212" i="1" s="1"/>
  <c r="J188" i="1"/>
  <c r="K188" i="1" s="1"/>
  <c r="J164" i="1"/>
  <c r="K164" i="1" s="1"/>
  <c r="J140" i="1"/>
  <c r="K140" i="1" s="1"/>
  <c r="J102" i="1"/>
  <c r="K102" i="1" s="1"/>
  <c r="J78" i="1"/>
  <c r="K78" i="1" s="1"/>
  <c r="K12" i="1"/>
  <c r="K10" i="3"/>
  <c r="L10" i="3" l="1"/>
  <c r="L62" i="3" s="1"/>
  <c r="K62" i="3"/>
  <c r="K52" i="1"/>
  <c r="J540" i="1"/>
  <c r="K540" i="1"/>
</calcChain>
</file>

<file path=xl/sharedStrings.xml><?xml version="1.0" encoding="utf-8"?>
<sst xmlns="http://schemas.openxmlformats.org/spreadsheetml/2006/main" count="1312" uniqueCount="727">
  <si>
    <t>New!!</t>
  </si>
  <si>
    <t>New</t>
  </si>
  <si>
    <t>TOP Champion Neon</t>
  </si>
  <si>
    <t>TOP Champion Fire Red</t>
  </si>
  <si>
    <t>TOP Allegria Amethyst</t>
  </si>
  <si>
    <t>TOP Allegria Bianca</t>
  </si>
  <si>
    <t>TOP Allegria Fuoco</t>
  </si>
  <si>
    <t>TOP Allegria Night</t>
  </si>
  <si>
    <t>TOP Allegria Velvet Red</t>
  </si>
  <si>
    <t>Ville de Paris Rosa</t>
  </si>
  <si>
    <t>Ville de Paris Bicolor</t>
  </si>
  <si>
    <t>Decora Imperial</t>
  </si>
  <si>
    <t>Decora Rosa</t>
  </si>
  <si>
    <t>Decora Dark Pink</t>
  </si>
  <si>
    <t>Decora Bicolor</t>
  </si>
  <si>
    <t>TOP Solero</t>
  </si>
  <si>
    <t>Dreamy Eyes</t>
  </si>
  <si>
    <t>Dreamy Morning</t>
  </si>
  <si>
    <t>Dreamy Days</t>
  </si>
  <si>
    <t>Dreamy Lips</t>
  </si>
  <si>
    <t>CandyDrops Deep Rose</t>
  </si>
  <si>
    <t>CandyDrops Red</t>
  </si>
  <si>
    <t>CandyDrops Cream</t>
  </si>
  <si>
    <t>Ruffles Dark Heart</t>
  </si>
  <si>
    <t>Ruffles Purple</t>
  </si>
  <si>
    <t>Variété / Variety</t>
  </si>
  <si>
    <t>Nom du Groupe / Group Name</t>
  </si>
  <si>
    <t>Royauté / Royalty</t>
  </si>
  <si>
    <t>Prix /1000</t>
  </si>
  <si>
    <t>Quantité / Quantity</t>
  </si>
  <si>
    <t>Total</t>
  </si>
  <si>
    <t>Nom du Client / Customer Name:</t>
  </si>
  <si>
    <t>Date de livraison / Delivery Date</t>
  </si>
  <si>
    <t>Tél.: 819-275-5156 Fax.: 819-275-7976</t>
  </si>
  <si>
    <t>info@zyromski.com</t>
  </si>
  <si>
    <t>Escompte</t>
  </si>
  <si>
    <t>TOP Allegria Mex</t>
  </si>
  <si>
    <t>Blanche Roche</t>
  </si>
  <si>
    <t>PAC Mexica Amy</t>
  </si>
  <si>
    <t>PAC Mexica Ruby</t>
  </si>
  <si>
    <t>PAC Rocky</t>
  </si>
  <si>
    <t>PAC Ruby</t>
  </si>
  <si>
    <t>PAC Vicky</t>
  </si>
  <si>
    <t>TOP Dolomites Classic Red</t>
  </si>
  <si>
    <t>PAC Abelina</t>
  </si>
  <si>
    <t>PAC Alice</t>
  </si>
  <si>
    <t>PAC Anthony</t>
  </si>
  <si>
    <t>PAC Calais</t>
  </si>
  <si>
    <t>PAC Fireworks Pink</t>
  </si>
  <si>
    <t>PAC Fireworks Red White</t>
  </si>
  <si>
    <t>PAC Fireworks Scarlet</t>
  </si>
  <si>
    <t>PAC Morning Sun</t>
  </si>
  <si>
    <t>PAC Salmon Queen</t>
  </si>
  <si>
    <t>PAC Shocking Violet</t>
  </si>
  <si>
    <t>PAC Victor Improved</t>
  </si>
  <si>
    <t>TOP Champion Red</t>
  </si>
  <si>
    <t>reptans</t>
  </si>
  <si>
    <t>MNP Grandaisy Red Orange</t>
  </si>
  <si>
    <t>MNP Grandaisy Ruby</t>
  </si>
  <si>
    <t>MNP Grandaisy Yellow</t>
  </si>
  <si>
    <t>WFL Beauty Yellow</t>
  </si>
  <si>
    <t>Nifty Thrifty</t>
  </si>
  <si>
    <t>arborescens Powis Castle</t>
  </si>
  <si>
    <t>drac. French Dragon</t>
  </si>
  <si>
    <t>Smid. Silver Mound=Nana</t>
  </si>
  <si>
    <t>TOP Asteryx Early</t>
  </si>
  <si>
    <t>MNP Surdaisy Mauve Blue</t>
  </si>
  <si>
    <t>Prelude Apricot</t>
  </si>
  <si>
    <t>Prelude Autumn Bronze</t>
  </si>
  <si>
    <t>Prelude Popcorn</t>
  </si>
  <si>
    <t>Prelude Rose Pink</t>
  </si>
  <si>
    <t>Prelude White</t>
  </si>
  <si>
    <t>Prelude Yellow Jewel</t>
  </si>
  <si>
    <t>TNN Fiona</t>
  </si>
  <si>
    <t>atrosanguineus</t>
  </si>
  <si>
    <t>Hyssopifolia Pink</t>
  </si>
  <si>
    <t>Hyssopifolia White</t>
  </si>
  <si>
    <t>Dreamy Flames</t>
  </si>
  <si>
    <t>Dreamy Kiss</t>
  </si>
  <si>
    <t>Dreamy Night</t>
  </si>
  <si>
    <t>Dreamy Sunlight</t>
  </si>
  <si>
    <t>TOP Royal Ranger Yellow</t>
  </si>
  <si>
    <t>TOP Royal Ranger Red</t>
  </si>
  <si>
    <t>TOP Royal Ranger White</t>
  </si>
  <si>
    <t>TOP Royal Ranger Neon</t>
  </si>
  <si>
    <t>Sunlove</t>
  </si>
  <si>
    <t>SunStopper Orange</t>
  </si>
  <si>
    <t>paniculata Rosenschleier</t>
  </si>
  <si>
    <t>Green Mini Wonder</t>
  </si>
  <si>
    <t>Green Pittsburg</t>
  </si>
  <si>
    <t>Green Shamrock</t>
  </si>
  <si>
    <t>Moerheim Beauty</t>
  </si>
  <si>
    <t>italicum Currykraut</t>
  </si>
  <si>
    <t>Ginger Ale</t>
  </si>
  <si>
    <t>Purple Petticoats</t>
  </si>
  <si>
    <t>Stocheas Pink</t>
  </si>
  <si>
    <t>Stocheas Purple</t>
  </si>
  <si>
    <t>Goldfinch</t>
  </si>
  <si>
    <t>Luna</t>
  </si>
  <si>
    <t>diffusa White</t>
  </si>
  <si>
    <t>Citrata Grapefruit</t>
  </si>
  <si>
    <t>Chinese Hat</t>
  </si>
  <si>
    <t>vulgare Compactum</t>
  </si>
  <si>
    <t>(S) Candy Stripes</t>
  </si>
  <si>
    <t>(S) Emerald Cushion Blue</t>
  </si>
  <si>
    <t>(S) kelseyi Rosette</t>
  </si>
  <si>
    <t>(S) Maischnee</t>
  </si>
  <si>
    <t>(S) Morheimii</t>
  </si>
  <si>
    <t>(S) Scarlet Flame</t>
  </si>
  <si>
    <t>douglasii Ochsenblut</t>
  </si>
  <si>
    <t>douglasii White Admiral</t>
  </si>
  <si>
    <t>CandyDrops Tangerine</t>
  </si>
  <si>
    <t>Coleoides</t>
  </si>
  <si>
    <t>nemerosa Amethyst</t>
  </si>
  <si>
    <t>x sylvestris Rugen</t>
  </si>
  <si>
    <t>Lemon Fizz</t>
  </si>
  <si>
    <t>rosmarinifolia Virens</t>
  </si>
  <si>
    <t>columbaria Butterfly Blue</t>
  </si>
  <si>
    <t>columbaria Pink Mist</t>
  </si>
  <si>
    <t>Birthday Party</t>
  </si>
  <si>
    <t>Dark Magic</t>
  </si>
  <si>
    <t>Mr. Goodbud</t>
  </si>
  <si>
    <t>E.B. Anderson</t>
  </si>
  <si>
    <t>vulgaris Compactus</t>
  </si>
  <si>
    <t>Red wonder</t>
  </si>
  <si>
    <t>Minor Atropurpurea</t>
  </si>
  <si>
    <t>Minor Ms.Jekyll White</t>
  </si>
  <si>
    <t>Royauté CAD Royalty</t>
  </si>
  <si>
    <t>Prix total SFZ incluant les royautés / Total SFZ price including royalty</t>
  </si>
  <si>
    <t>TOP Dolomites Berry</t>
  </si>
  <si>
    <t>TOP Dolomites Blue</t>
  </si>
  <si>
    <t>TOP Dolomites Rose Eye</t>
  </si>
  <si>
    <t>TOP Champion Flamingo</t>
  </si>
  <si>
    <t>Dark Star</t>
  </si>
  <si>
    <t>Dipt in Wine</t>
  </si>
  <si>
    <t>Ilanvea Torpedo</t>
  </si>
  <si>
    <t>petiolare Silver Mini</t>
  </si>
  <si>
    <t>intermedia x Grapenhall Blue</t>
  </si>
  <si>
    <t>(S) G.F. Wilson</t>
  </si>
  <si>
    <t>Atlantis</t>
  </si>
  <si>
    <t>Autumn Joy</t>
  </si>
  <si>
    <t>Brilliant</t>
  </si>
  <si>
    <t>Carl</t>
  </si>
  <si>
    <t>Fuldaglut</t>
  </si>
  <si>
    <t>Lidakense</t>
  </si>
  <si>
    <t>Sunsparkler Plum Dazzled</t>
  </si>
  <si>
    <t>Schorbuser Blut</t>
  </si>
  <si>
    <t>Spring Symphony</t>
  </si>
  <si>
    <t>Ruffles Wine</t>
  </si>
  <si>
    <t>Comans Frosted Curls</t>
  </si>
  <si>
    <t>Assortiment / Assortment</t>
  </si>
  <si>
    <t>PAC Evka</t>
  </si>
  <si>
    <t>PAC Kitty</t>
  </si>
  <si>
    <t>PAC Sandy</t>
  </si>
  <si>
    <t>TOP Dolomites Deep Red</t>
  </si>
  <si>
    <t>TOP Dolomites Orange</t>
  </si>
  <si>
    <t>TOP Dolomites Salmon</t>
  </si>
  <si>
    <t>TOP Dolomites Shocking</t>
  </si>
  <si>
    <t>PAC Candy Pink</t>
  </si>
  <si>
    <t>TOP Champion Salmon</t>
  </si>
  <si>
    <t>Princess Elsa</t>
  </si>
  <si>
    <t>WFL Serafina Blue</t>
  </si>
  <si>
    <t>WFL Serafina White</t>
  </si>
  <si>
    <t>TOP Smile Compact</t>
  </si>
  <si>
    <t>HY Pinocchio Amarena</t>
  </si>
  <si>
    <t>HY Pinocchio Amarena Bicolor</t>
  </si>
  <si>
    <t>HY Pinocchio Amethyst</t>
  </si>
  <si>
    <t>HY Pinocchio Bianco</t>
  </si>
  <si>
    <t>HY Pinocchio Fuoco</t>
  </si>
  <si>
    <t>HY Pinocchio Rosa</t>
  </si>
  <si>
    <t>HY Pinocchio Salmon</t>
  </si>
  <si>
    <t>HY Pinocchio Sole</t>
  </si>
  <si>
    <t>WFL Hot Bavaria</t>
  </si>
  <si>
    <t>WFL Hot Water Blue</t>
  </si>
  <si>
    <t>(S) Mcdaniels Cushion</t>
  </si>
  <si>
    <t>WFL Mezcal</t>
  </si>
  <si>
    <t>columbaria Blue Eyes</t>
  </si>
  <si>
    <t>Sunsparkler Dazzle Berry</t>
  </si>
  <si>
    <t>x Bertram Anderson</t>
  </si>
  <si>
    <t>Purplegum Candles</t>
  </si>
  <si>
    <t>Succulent</t>
  </si>
  <si>
    <t>Agavoides</t>
  </si>
  <si>
    <t>Amoena</t>
  </si>
  <si>
    <t>Elegans</t>
  </si>
  <si>
    <t>Hookeri</t>
  </si>
  <si>
    <t>Lilacina</t>
  </si>
  <si>
    <t>Lipstick</t>
  </si>
  <si>
    <t>Metallica</t>
  </si>
  <si>
    <t>Nodulosa</t>
  </si>
  <si>
    <t>Peaccockii</t>
  </si>
  <si>
    <t>Purpusorum</t>
  </si>
  <si>
    <t>Rubra</t>
  </si>
  <si>
    <t>x Set Oliver</t>
  </si>
  <si>
    <t>White Dragon</t>
  </si>
  <si>
    <t>FRAIS DE TRANSPORT ET PHYTO EN SUS / SHIPPING AND PHYTO COSTS EXTRA</t>
  </si>
  <si>
    <t>Zyromski Distribution est un distributeur autorisé pour tous les produits de Savanna /  Zyromski Distribution is an authorized sales broker for Savanna</t>
  </si>
  <si>
    <t>   www.savannaflowers.com</t>
  </si>
  <si>
    <t>PELPP</t>
  </si>
  <si>
    <t>PELCR</t>
  </si>
  <si>
    <t>PELIN</t>
  </si>
  <si>
    <t>PELPE</t>
  </si>
  <si>
    <t>PELPG</t>
  </si>
  <si>
    <t>PELZO</t>
  </si>
  <si>
    <t>PELGR</t>
  </si>
  <si>
    <t>ACHIL</t>
  </si>
  <si>
    <t>AGAST</t>
  </si>
  <si>
    <t>AJUGA</t>
  </si>
  <si>
    <t>ALTER</t>
  </si>
  <si>
    <t>ANGEL</t>
  </si>
  <si>
    <t>ARGYR</t>
  </si>
  <si>
    <t>ARMER</t>
  </si>
  <si>
    <t>ARTEM</t>
  </si>
  <si>
    <t>ASPIL</t>
  </si>
  <si>
    <t>ASCUS</t>
  </si>
  <si>
    <t>BIDEN</t>
  </si>
  <si>
    <t>BRACH</t>
  </si>
  <si>
    <t>CERAT</t>
  </si>
  <si>
    <t>CHRSA</t>
  </si>
  <si>
    <t>COLEU</t>
  </si>
  <si>
    <t>CONV</t>
  </si>
  <si>
    <t>COREO</t>
  </si>
  <si>
    <t>COSMO</t>
  </si>
  <si>
    <t>CUPHE</t>
  </si>
  <si>
    <t>DAHLI</t>
  </si>
  <si>
    <t>DELOS</t>
  </si>
  <si>
    <t>DIANT</t>
  </si>
  <si>
    <t>ERYSI</t>
  </si>
  <si>
    <t>EUPAT</t>
  </si>
  <si>
    <t>EUPHO</t>
  </si>
  <si>
    <t>EUPHY</t>
  </si>
  <si>
    <t>EURYO</t>
  </si>
  <si>
    <t>FATS</t>
  </si>
  <si>
    <t>FUCHS</t>
  </si>
  <si>
    <t>GAURA</t>
  </si>
  <si>
    <t>GAZAN</t>
  </si>
  <si>
    <t>GERAN</t>
  </si>
  <si>
    <t>GLECH</t>
  </si>
  <si>
    <t>GYPSO</t>
  </si>
  <si>
    <t>HEDER</t>
  </si>
  <si>
    <t>HELE</t>
  </si>
  <si>
    <t>HELIC</t>
  </si>
  <si>
    <t>HELTR</t>
  </si>
  <si>
    <t>HEUCH</t>
  </si>
  <si>
    <t>HOUTU</t>
  </si>
  <si>
    <t>IPOME</t>
  </si>
  <si>
    <t>LAMIU</t>
  </si>
  <si>
    <t>LANTA</t>
  </si>
  <si>
    <t>LAVAN</t>
  </si>
  <si>
    <t>LEUCA</t>
  </si>
  <si>
    <t>LITHO</t>
  </si>
  <si>
    <t>LOBEL</t>
  </si>
  <si>
    <t>LOPHO</t>
  </si>
  <si>
    <t>LOTUS</t>
  </si>
  <si>
    <t>LYSIM</t>
  </si>
  <si>
    <t>MENTH</t>
  </si>
  <si>
    <t>MUEHL</t>
  </si>
  <si>
    <t>ORIGA</t>
  </si>
  <si>
    <t>ORATOS</t>
  </si>
  <si>
    <t>PEROV</t>
  </si>
  <si>
    <t>PHLOX</t>
  </si>
  <si>
    <t>PHYGE</t>
  </si>
  <si>
    <t>PILEA</t>
  </si>
  <si>
    <t>PLECT</t>
  </si>
  <si>
    <t>PLUMB</t>
  </si>
  <si>
    <t>ROSMA</t>
  </si>
  <si>
    <t>SALVI</t>
  </si>
  <si>
    <t>SALVO</t>
  </si>
  <si>
    <t>SANTO</t>
  </si>
  <si>
    <t>SANVI</t>
  </si>
  <si>
    <t>SCABI</t>
  </si>
  <si>
    <t>SCAEV</t>
  </si>
  <si>
    <t>SEDUM</t>
  </si>
  <si>
    <t>TECOM</t>
  </si>
  <si>
    <t>THYMU</t>
  </si>
  <si>
    <t>TIARE</t>
  </si>
  <si>
    <t>TROPAE</t>
  </si>
  <si>
    <t>VERON</t>
  </si>
  <si>
    <t>VINCA</t>
  </si>
  <si>
    <t>VIOLA</t>
  </si>
  <si>
    <t>ACORU</t>
  </si>
  <si>
    <t>CALAG</t>
  </si>
  <si>
    <t>CAREX</t>
  </si>
  <si>
    <t>LEYMU</t>
  </si>
  <si>
    <t>OPHIO</t>
  </si>
  <si>
    <t>IMPER</t>
  </si>
  <si>
    <t>PENNI</t>
  </si>
  <si>
    <t>SENEC</t>
  </si>
  <si>
    <t>PEPER</t>
  </si>
  <si>
    <t>FICUS</t>
  </si>
  <si>
    <t>PHILE</t>
  </si>
  <si>
    <t>PORTC</t>
  </si>
  <si>
    <t>SYNG</t>
  </si>
  <si>
    <t>Balcon Imperial</t>
  </si>
  <si>
    <t>Balcon Lila</t>
  </si>
  <si>
    <t>TOP Balcon Alaska</t>
  </si>
  <si>
    <t>Ville de Paris Dark Pink</t>
  </si>
  <si>
    <t>Mini Balcon</t>
  </si>
  <si>
    <t>PAC Angeleyes Randy</t>
  </si>
  <si>
    <t>PAC Angeleyes Pink</t>
  </si>
  <si>
    <t>PAC Angeleyes Cassis</t>
  </si>
  <si>
    <t>TOP Roxy</t>
  </si>
  <si>
    <t>TOP Champion Lilla Improved</t>
  </si>
  <si>
    <t>PAC Becky</t>
  </si>
  <si>
    <t>PAC Happy Face Dark Red</t>
  </si>
  <si>
    <t>PAC Happy Face Purple</t>
  </si>
  <si>
    <t>PAC Happy Face White</t>
  </si>
  <si>
    <t>Mexikanerin=Rouletta</t>
  </si>
  <si>
    <t>Mrs. Pollock</t>
  </si>
  <si>
    <t>Vancouver centennial</t>
  </si>
  <si>
    <t>Wilhelm Lagguth</t>
  </si>
  <si>
    <t>PAC Chocolate Apricot</t>
  </si>
  <si>
    <t>PAC Chocolate Pink</t>
  </si>
  <si>
    <t>PAC Chocolate Fire</t>
  </si>
  <si>
    <t xml:space="preserve">TOP Dolomites Violet Glitter </t>
  </si>
  <si>
    <t>PAC Flower Fairy Berry</t>
  </si>
  <si>
    <t>PAC Flower Fairy Pink</t>
  </si>
  <si>
    <t>PAC Flower Fairy Velvet</t>
  </si>
  <si>
    <t>PAC Flower Fairy Red Splash</t>
  </si>
  <si>
    <t>PAC Flower Fairy White Splash</t>
  </si>
  <si>
    <t>PAC Neona</t>
  </si>
  <si>
    <t>Eckmann</t>
  </si>
  <si>
    <t>PG Mandarin</t>
  </si>
  <si>
    <t>TOP Chaplin Improved</t>
  </si>
  <si>
    <t>TOP Chiara</t>
  </si>
  <si>
    <t>TOP Flamenco</t>
  </si>
  <si>
    <t>TOP Gioia</t>
  </si>
  <si>
    <t>TOP Max</t>
  </si>
  <si>
    <t>TOP Melanie</t>
  </si>
  <si>
    <t>TOP Moritz</t>
  </si>
  <si>
    <t>TOP Rosi</t>
  </si>
  <si>
    <t>TOP Swiss</t>
  </si>
  <si>
    <t>TOP Vicky</t>
  </si>
  <si>
    <t>Appleblossom</t>
  </si>
  <si>
    <t>Blue Boa</t>
  </si>
  <si>
    <t>Kudos Coral</t>
  </si>
  <si>
    <t>Kudos Mandarin</t>
  </si>
  <si>
    <t>Atropurpurea</t>
  </si>
  <si>
    <t>Black Scallop</t>
  </si>
  <si>
    <t>Burgundy Glow</t>
  </si>
  <si>
    <t>Catlans Giant</t>
  </si>
  <si>
    <t>Princess Nadia</t>
  </si>
  <si>
    <t>Rainbow</t>
  </si>
  <si>
    <t>TNN Sparkler</t>
  </si>
  <si>
    <t>Golden Green</t>
  </si>
  <si>
    <t>Intensive Red</t>
  </si>
  <si>
    <t>Pink</t>
  </si>
  <si>
    <t>Red Green</t>
  </si>
  <si>
    <t>MNP Grandaisy Ivory Halo</t>
  </si>
  <si>
    <t>MNP Grandaisy Pink</t>
  </si>
  <si>
    <t>MNP Grandaisy Yellow Sunshine</t>
  </si>
  <si>
    <t>PTN Go Daisy Elsa</t>
  </si>
  <si>
    <t>TOP Asteryx Gold</t>
  </si>
  <si>
    <t>TOP Smile Yellow</t>
  </si>
  <si>
    <t>MNP Surdaisy Strawberry Pink</t>
  </si>
  <si>
    <t>Plumbaginoides</t>
  </si>
  <si>
    <t>TNN Globetrotters Gaga</t>
  </si>
  <si>
    <t>Blue</t>
  </si>
  <si>
    <t>Ladybird</t>
  </si>
  <si>
    <t>Moonbeam</t>
  </si>
  <si>
    <t xml:space="preserve">Solar Jewel </t>
  </si>
  <si>
    <t>Solar Mellow</t>
  </si>
  <si>
    <t xml:space="preserve">Solar Moon </t>
  </si>
  <si>
    <t>Twinklebell Copper</t>
  </si>
  <si>
    <t xml:space="preserve">Twinklebell Pink </t>
  </si>
  <si>
    <t>Twinklebell Purple</t>
  </si>
  <si>
    <t>Twinklebell Sunrise</t>
  </si>
  <si>
    <t>atrosanguineus Eclipse</t>
  </si>
  <si>
    <t>Hyssopifolia Lila-Violet</t>
  </si>
  <si>
    <t>Dreamy Dance</t>
  </si>
  <si>
    <t>Dreamy Fantasy</t>
  </si>
  <si>
    <t>Dreamy Hot Chocolate</t>
  </si>
  <si>
    <t>BFF Pink Passion</t>
  </si>
  <si>
    <t>BFF Purple Passion</t>
  </si>
  <si>
    <t>BFF Red Passion</t>
  </si>
  <si>
    <t>BFF Scarlet Passion</t>
  </si>
  <si>
    <t>BFF Violet Passion</t>
  </si>
  <si>
    <t>HY Pinocchio Rubino</t>
  </si>
  <si>
    <t>HY Pinocchio Pastello</t>
  </si>
  <si>
    <t>HY Pinocchio Mega Viola</t>
  </si>
  <si>
    <t>Colour Vibe purple</t>
  </si>
  <si>
    <t>Colour Vibe Red</t>
  </si>
  <si>
    <t>Atropurpureum</t>
  </si>
  <si>
    <t>Chocolate</t>
  </si>
  <si>
    <t>Amygaloides Purpurea</t>
  </si>
  <si>
    <t>Ascot Rainbow</t>
  </si>
  <si>
    <t>Black Pearl</t>
  </si>
  <si>
    <t>Galaxy Glow</t>
  </si>
  <si>
    <t>Miners Merlot</t>
  </si>
  <si>
    <t>Silver Edge</t>
  </si>
  <si>
    <t>Silver Swan</t>
  </si>
  <si>
    <t>Summer Snow</t>
  </si>
  <si>
    <t>WFL StarBlast Pink</t>
  </si>
  <si>
    <t>WFL StarBlast Snowdrift</t>
  </si>
  <si>
    <t>WFL StarBlast White</t>
  </si>
  <si>
    <t>TOP Eurostar</t>
  </si>
  <si>
    <t>japonica Spider s Web</t>
  </si>
  <si>
    <t>Beacon Pink</t>
  </si>
  <si>
    <t>Beacon Rot/Blue</t>
  </si>
  <si>
    <t>Dark Eyes</t>
  </si>
  <si>
    <t>Ernie</t>
  </si>
  <si>
    <t>Insulinde</t>
  </si>
  <si>
    <t>Koralle</t>
  </si>
  <si>
    <t>La Campanella</t>
  </si>
  <si>
    <t>Monk Red/Blue</t>
  </si>
  <si>
    <t>Monk Red/White</t>
  </si>
  <si>
    <t>Nicis Findling</t>
  </si>
  <si>
    <t>Paula Jane</t>
  </si>
  <si>
    <t>Swingtime</t>
  </si>
  <si>
    <t>Tyrol</t>
  </si>
  <si>
    <t>Gaurellia Bicolor</t>
  </si>
  <si>
    <t>lindheimeri</t>
  </si>
  <si>
    <t>Whirling Butterflies</t>
  </si>
  <si>
    <t>Beda</t>
  </si>
  <si>
    <t>Eagle Eye</t>
  </si>
  <si>
    <t>Magic</t>
  </si>
  <si>
    <t>Sunbathers Katua Red</t>
  </si>
  <si>
    <t>Sunbathers Nahui Orange</t>
  </si>
  <si>
    <t>Yellow Jupiter</t>
  </si>
  <si>
    <t>cantabrig Biokovo</t>
  </si>
  <si>
    <t>Nepeta Variegata</t>
  </si>
  <si>
    <t>Eva</t>
  </si>
  <si>
    <t>Golden Child</t>
  </si>
  <si>
    <t>Green Brigitte</t>
  </si>
  <si>
    <t>Mini Kolibri</t>
  </si>
  <si>
    <t>var. White Wonder</t>
  </si>
  <si>
    <t>Short n Sassy</t>
  </si>
  <si>
    <t>Wesergold</t>
  </si>
  <si>
    <t xml:space="preserve">Italicum Dwarf </t>
  </si>
  <si>
    <t>petiolare Baby Gold</t>
  </si>
  <si>
    <t>Petiolare Silver</t>
  </si>
  <si>
    <t>Petiolare Silverstar</t>
  </si>
  <si>
    <t>Silver Moon</t>
  </si>
  <si>
    <t>Blue Marine</t>
  </si>
  <si>
    <t>Poseidon Blue</t>
  </si>
  <si>
    <t>Amber Waves</t>
  </si>
  <si>
    <t>Chamaeleon</t>
  </si>
  <si>
    <t>Terrace Lime</t>
  </si>
  <si>
    <t>mac. Beacon Silver</t>
  </si>
  <si>
    <t>mac. Pink Pewter</t>
  </si>
  <si>
    <t>mac. White Nancy</t>
  </si>
  <si>
    <t>TOP SunnyVille Orange</t>
  </si>
  <si>
    <t>TOP SunnyVille White</t>
  </si>
  <si>
    <t>TOP SunnyVille Yellow</t>
  </si>
  <si>
    <t>Angustifolia Dwarf Silver</t>
  </si>
  <si>
    <t>Angustifolia Hidcote Blue</t>
  </si>
  <si>
    <t>Fairy Wings Blush</t>
  </si>
  <si>
    <t>Fairy Wings Pink</t>
  </si>
  <si>
    <t>Fairy Wings Purple</t>
  </si>
  <si>
    <t>intermedia x Phenomenal</t>
  </si>
  <si>
    <t>TOP Daisy Queen</t>
  </si>
  <si>
    <t>Diffusa Heavenly Blue</t>
  </si>
  <si>
    <t>Gold Flash</t>
  </si>
  <si>
    <t>Red Flash</t>
  </si>
  <si>
    <t>congestifolia Goldilocks</t>
  </si>
  <si>
    <t>axillaris Compact</t>
  </si>
  <si>
    <t>Dingle Fairy</t>
  </si>
  <si>
    <t>Kent Beauty</t>
  </si>
  <si>
    <t>Rosenkuppel</t>
  </si>
  <si>
    <t>Blue Spire</t>
  </si>
  <si>
    <t>douglasii Red Admiral</t>
  </si>
  <si>
    <t>Microphylla</t>
  </si>
  <si>
    <t>Dark Blue</t>
  </si>
  <si>
    <t>White</t>
  </si>
  <si>
    <t>officinallis</t>
  </si>
  <si>
    <t>nemerosa Caradonna</t>
  </si>
  <si>
    <t>nemerosa Ostfreisland</t>
  </si>
  <si>
    <t>Berggarten</t>
  </si>
  <si>
    <t>Icterina</t>
  </si>
  <si>
    <t>Purpurascens</t>
  </si>
  <si>
    <t>Tricolor</t>
  </si>
  <si>
    <t>Chamaecyparissus</t>
  </si>
  <si>
    <t>Capri. Barocca</t>
  </si>
  <si>
    <t>WFL Scalora Fancy Saphira</t>
  </si>
  <si>
    <t>WFL Scalora Top Model</t>
  </si>
  <si>
    <t>WFL Scalora Topaz Pink Improved</t>
  </si>
  <si>
    <t>WFL Top Pot Blue</t>
  </si>
  <si>
    <t>WFL Top pot White</t>
  </si>
  <si>
    <t>Black Night</t>
  </si>
  <si>
    <t>Gecko</t>
  </si>
  <si>
    <t>Lemon ball</t>
  </si>
  <si>
    <t>Matrona</t>
  </si>
  <si>
    <t>spath. Cape Blanco</t>
  </si>
  <si>
    <t>spath. Purpureum</t>
  </si>
  <si>
    <t>Sunsparkler Blue Elf</t>
  </si>
  <si>
    <t>Capitatus</t>
  </si>
  <si>
    <t>citrodorus Mystic Lemon</t>
  </si>
  <si>
    <t>Fredo</t>
  </si>
  <si>
    <t>Pizzathymian</t>
  </si>
  <si>
    <t>praecox Minor</t>
  </si>
  <si>
    <t>Purple Beauty</t>
  </si>
  <si>
    <t>Sambesi</t>
  </si>
  <si>
    <t>Bubblegum Candles</t>
  </si>
  <si>
    <t>Minor Elisa</t>
  </si>
  <si>
    <t>Ruffles Soft Lavender</t>
  </si>
  <si>
    <t>Ruffles Yellow</t>
  </si>
  <si>
    <t>Ogon</t>
  </si>
  <si>
    <t>Argenteovariegatus</t>
  </si>
  <si>
    <t>Karl Foerster</t>
  </si>
  <si>
    <t>Overdam</t>
  </si>
  <si>
    <t>Blue Zinger</t>
  </si>
  <si>
    <t>Gold Band</t>
  </si>
  <si>
    <t>Blue Dune</t>
  </si>
  <si>
    <t>Japanicus Minor</t>
  </si>
  <si>
    <t>Red Baron</t>
  </si>
  <si>
    <t>Rubrum</t>
  </si>
  <si>
    <t>Hameln</t>
  </si>
  <si>
    <t>Arboreum Nigrum</t>
  </si>
  <si>
    <t>Aborescens</t>
  </si>
  <si>
    <t>Minor</t>
  </si>
  <si>
    <t>Ovata Horntree</t>
  </si>
  <si>
    <t>Ovata Sunset</t>
  </si>
  <si>
    <t>Schmidtii</t>
  </si>
  <si>
    <t>Pulvinata</t>
  </si>
  <si>
    <t>Tomentosa</t>
  </si>
  <si>
    <t>Sea Pearls</t>
  </si>
  <si>
    <t>Serpens Blue Chalksticks</t>
  </si>
  <si>
    <t>Caperata</t>
  </si>
  <si>
    <t>Mermaid Tresses</t>
  </si>
  <si>
    <t>Orba Pixie Lime</t>
  </si>
  <si>
    <t>Xanadu Golden</t>
  </si>
  <si>
    <t>Oxycardium Brazil</t>
  </si>
  <si>
    <t>Moonshine</t>
  </si>
  <si>
    <t>Afra</t>
  </si>
  <si>
    <t>Afra variegata</t>
  </si>
  <si>
    <t>Candicans Angel Wings</t>
  </si>
  <si>
    <t>Bronze</t>
  </si>
  <si>
    <t>Novaka</t>
  </si>
  <si>
    <t>White Butterfly</t>
  </si>
  <si>
    <t>Total avec escompte/ Total with rebate</t>
  </si>
  <si>
    <t>1000 Euros/10000 URC/RC</t>
  </si>
  <si>
    <t>FOB</t>
  </si>
  <si>
    <t>Royautés / Royalties</t>
  </si>
  <si>
    <t>Responsabilité / Responsibility</t>
  </si>
  <si>
    <t>Enregistreur de données de température / Temperature data Logger</t>
  </si>
  <si>
    <t>Étiquettes / Labels</t>
  </si>
  <si>
    <t>Termes et conditions / Terms and Conditions</t>
  </si>
  <si>
    <t>Fret exclus / Freight Excluded</t>
  </si>
  <si>
    <t>Seront facturées comme sur la liste, sauf déclaration écrite du producteur
Will be charged as on list, except with written statement from the breeder</t>
  </si>
  <si>
    <t>Aucune garantie de croissance à 100% car nous n'avons aucune influence sur les conditions climatiques en Europe  No guarantee on 100% growth as we do not have any influence on Europe climate conditions</t>
  </si>
  <si>
    <t>Il y aura un enregistreur de données dans chaque envoi au coût de 15 euros par trajet
There will be a datalogger in each shipment at a cost of 15 Euros per tracker</t>
  </si>
  <si>
    <t>Commande d'expédition FOB minimum
Minimum FOB shipment Order</t>
  </si>
  <si>
    <t>Délais 
Time lines</t>
  </si>
  <si>
    <t>Commandes : mardi 18h00 avant la semaine d'expédition à : sales@savannaflowers.com 
Orders: Tuesday  18:00 before shipping week to: sales@savannaflowers.com</t>
  </si>
  <si>
    <t>Non inclus, extra, à commander au fournisseur / Not included, extra, to order from supplier</t>
  </si>
  <si>
    <t>Zyromski Distribution est un distributeur autorisé pour tous les produits de Savanna  Zyromski Distribution is an authorized sales broker for Savanna</t>
  </si>
  <si>
    <t>Decora Lila</t>
  </si>
  <si>
    <t>TOP Champion Mandarin</t>
  </si>
  <si>
    <t>PAC H Face Lilac</t>
  </si>
  <si>
    <t>PAC Polly</t>
  </si>
  <si>
    <t>TOP Allegria Arancia</t>
  </si>
  <si>
    <t>TOP Allegria Hot Pink</t>
  </si>
  <si>
    <t>TOP Allegria Single Red</t>
  </si>
  <si>
    <t>TOP Allegria Single Neon</t>
  </si>
  <si>
    <t>TOP Allegria Single Pinky</t>
  </si>
  <si>
    <t>PAC Clara</t>
  </si>
  <si>
    <t>PAC Dazzling Pink</t>
  </si>
  <si>
    <t>PAC Ellen</t>
  </si>
  <si>
    <t>PAC Emilia</t>
  </si>
  <si>
    <t>PAC Flower Fairy Strawberry</t>
  </si>
  <si>
    <t>PAC Foxy</t>
  </si>
  <si>
    <t>PAC Iceberg</t>
  </si>
  <si>
    <t>PAC Marena</t>
  </si>
  <si>
    <t>PAC Mosaic Red 23</t>
  </si>
  <si>
    <t>PAC Mosaic Violet</t>
  </si>
  <si>
    <t>PAC Samara</t>
  </si>
  <si>
    <t>PAC Spanish Wine Rose</t>
  </si>
  <si>
    <t>TOP Eviva Barbarossa</t>
  </si>
  <si>
    <t>TOP Eviva Piz Blanc</t>
  </si>
  <si>
    <t>TOP Eviva Leonardo</t>
  </si>
  <si>
    <t>TOP Eviva Giotto</t>
  </si>
  <si>
    <t>TOP Dolomites Nobile</t>
  </si>
  <si>
    <t>TOP Dolomites Vasco</t>
  </si>
  <si>
    <t>TOP Dolomites Othello</t>
  </si>
  <si>
    <t>TOP Dolomites Fantastic</t>
  </si>
  <si>
    <t>TOP Giulia Improved</t>
  </si>
  <si>
    <t>TOP Violetta</t>
  </si>
  <si>
    <t>PAC Aristo Candy</t>
  </si>
  <si>
    <t>Terracotta</t>
  </si>
  <si>
    <t>Crazy Fortune</t>
  </si>
  <si>
    <t>Bellavita New Deep Red</t>
  </si>
  <si>
    <t>Bellavita New White</t>
  </si>
  <si>
    <t>Dusseldorfer Stolz</t>
  </si>
  <si>
    <t>lud. Silver Queen</t>
  </si>
  <si>
    <t>TOP Smile Dark Red</t>
  </si>
  <si>
    <t>TOP Spicy Eye</t>
  </si>
  <si>
    <t xml:space="preserve">TOP Spicy Ice </t>
  </si>
  <si>
    <t>MNP Surdaisy White Imp.</t>
  </si>
  <si>
    <t>Amora</t>
  </si>
  <si>
    <t>PW Lancelot Pineapple Splash</t>
  </si>
  <si>
    <t>PW Lime Time</t>
  </si>
  <si>
    <t>PW Newly Noir</t>
  </si>
  <si>
    <t>PW Skyfire</t>
  </si>
  <si>
    <t>PW Torch Light</t>
  </si>
  <si>
    <t>PW Wicked Witch</t>
  </si>
  <si>
    <t>TOP Cuppy Pink</t>
  </si>
  <si>
    <t>Double Dream Gold</t>
  </si>
  <si>
    <t>Double Dream Lilac</t>
  </si>
  <si>
    <t>Double Dream Red</t>
  </si>
  <si>
    <t>Double Dream Rose</t>
  </si>
  <si>
    <t>Dreamy Fusion</t>
  </si>
  <si>
    <t>Dreamy Inspire</t>
  </si>
  <si>
    <t>Jewel of Desert Garnet</t>
  </si>
  <si>
    <t>Jewel of Desert Moon Stone</t>
  </si>
  <si>
    <t>Jewel of Desert Peridot</t>
  </si>
  <si>
    <t>Jewel of Desert Rosenquarz</t>
  </si>
  <si>
    <t>Jewel of Desert Ruby</t>
  </si>
  <si>
    <t>BFF Rose Passion</t>
  </si>
  <si>
    <t>Suntory Pink</t>
  </si>
  <si>
    <t>Colour Vibe Orange</t>
  </si>
  <si>
    <t>Baby Joe</t>
  </si>
  <si>
    <t>Phantom</t>
  </si>
  <si>
    <t>Walbertons Ruby Glow</t>
  </si>
  <si>
    <t xml:space="preserve">BIG Blue Eyes </t>
  </si>
  <si>
    <t>David</t>
  </si>
  <si>
    <t>Lady Thumb</t>
  </si>
  <si>
    <t>Mrs Popple</t>
  </si>
  <si>
    <t>Sunbuddies Gold</t>
  </si>
  <si>
    <t>Sunbuddies Red</t>
  </si>
  <si>
    <t>Compact Pink impr.</t>
  </si>
  <si>
    <t>Compact White Impr.</t>
  </si>
  <si>
    <t>SunBathers Mirador</t>
  </si>
  <si>
    <t>SunCarpet</t>
  </si>
  <si>
    <t>Green Globe</t>
  </si>
  <si>
    <t>New Zealand Gold</t>
  </si>
  <si>
    <t xml:space="preserve">Silver </t>
  </si>
  <si>
    <t>Bishop</t>
  </si>
  <si>
    <t>petiolare Rondello</t>
  </si>
  <si>
    <t>Sunrise Falls</t>
  </si>
  <si>
    <t>Hera Bordeaux</t>
  </si>
  <si>
    <t>Hera Cappucino Cream</t>
  </si>
  <si>
    <t>Hera Copper</t>
  </si>
  <si>
    <t>Hera Coral Red</t>
  </si>
  <si>
    <t>Hera Deep Night</t>
  </si>
  <si>
    <t>Hera Dusty Red</t>
  </si>
  <si>
    <t>Hera Forest</t>
  </si>
  <si>
    <t>Hera Graphite Purple</t>
  </si>
  <si>
    <t>Hera Honey Orange</t>
  </si>
  <si>
    <t>Hera Indigo Purple</t>
  </si>
  <si>
    <t>Hera Jade Green</t>
  </si>
  <si>
    <t>Hera Violet Black</t>
  </si>
  <si>
    <t>TOP Blizzard</t>
  </si>
  <si>
    <t>MNP Sunpuma Black Tone</t>
  </si>
  <si>
    <t>MNP Sunpuma Lime</t>
  </si>
  <si>
    <t>MNP Sunpuma Purple</t>
  </si>
  <si>
    <t>Blazing rose</t>
  </si>
  <si>
    <t>Lemon Popsicle</t>
  </si>
  <si>
    <t>Mango Popsicle</t>
  </si>
  <si>
    <t>Papaya Popsicle</t>
  </si>
  <si>
    <t>Hermans Pride</t>
  </si>
  <si>
    <t>Angustifolia Plantinum Blonde</t>
  </si>
  <si>
    <t>Hot Blue</t>
  </si>
  <si>
    <t>Hot Giant Blue</t>
  </si>
  <si>
    <t>MNP Compact Pink</t>
  </si>
  <si>
    <t>MNP Compact White</t>
  </si>
  <si>
    <t>MNP Wine Red</t>
  </si>
  <si>
    <t>Blush</t>
  </si>
  <si>
    <t>Dropmore Purple</t>
  </si>
  <si>
    <t>Robert</t>
  </si>
  <si>
    <t>aquatica Moroccan Mint</t>
  </si>
  <si>
    <t>requienii</t>
  </si>
  <si>
    <t>x piperata var Nigra Mint</t>
  </si>
  <si>
    <t>Variegata</t>
  </si>
  <si>
    <t>Blue Dragon</t>
  </si>
  <si>
    <t>lavendulaceus Capri</t>
  </si>
  <si>
    <t>Black and Blue</t>
  </si>
  <si>
    <t>Feathers Flamingo</t>
  </si>
  <si>
    <t>Feathers Peacock</t>
  </si>
  <si>
    <t>verticillata Purple rain</t>
  </si>
  <si>
    <t>Surdiva Blue violet</t>
  </si>
  <si>
    <t>Surdiva Classic Pink</t>
  </si>
  <si>
    <t>Surdiva White Improved</t>
  </si>
  <si>
    <t>cauticolum</t>
  </si>
  <si>
    <t>Japonicum Tokyo Sun</t>
  </si>
  <si>
    <t>Little Gecko</t>
  </si>
  <si>
    <t>Purple Emperor</t>
  </si>
  <si>
    <t>Sunsparkler Lime Twister</t>
  </si>
  <si>
    <t>Dyerianus</t>
  </si>
  <si>
    <t>TOP Tecobells Orange 18004</t>
  </si>
  <si>
    <t>TOP Tecobells Yellow (18001)</t>
  </si>
  <si>
    <t>Green Blue</t>
  </si>
  <si>
    <t>Silver lace</t>
  </si>
  <si>
    <t>Snow Pearl</t>
  </si>
  <si>
    <t>EVOLV</t>
  </si>
  <si>
    <t>GAILA</t>
  </si>
  <si>
    <t>HEBE</t>
  </si>
  <si>
    <t>HEREL</t>
  </si>
  <si>
    <t>IBERI</t>
  </si>
  <si>
    <t>IRES</t>
  </si>
  <si>
    <t>KNIPH</t>
  </si>
  <si>
    <t>LAMIA</t>
  </si>
  <si>
    <t>LYTHR</t>
  </si>
  <si>
    <t>POLEM</t>
  </si>
  <si>
    <t>STROB</t>
  </si>
  <si>
    <t>TULBA</t>
  </si>
  <si>
    <t xml:space="preserve">Assortiment / Assortment    </t>
  </si>
  <si>
    <t>Evergold</t>
  </si>
  <si>
    <t>Ice Dance</t>
  </si>
  <si>
    <t>Little Bunny</t>
  </si>
  <si>
    <t>Novelty</t>
  </si>
  <si>
    <t>new</t>
  </si>
  <si>
    <r>
      <t xml:space="preserve">Boutures non enracinées /  Unrooted Cuttings Savanna 2023-2024
</t>
    </r>
    <r>
      <rPr>
        <b/>
        <sz val="14"/>
        <color theme="1"/>
        <rFont val="Calibri"/>
        <family val="2"/>
        <scheme val="minor"/>
      </rPr>
      <t>Géraniums, plantes ornementales annuelles, succulents, fines herbes, vivaces, graminées, ils ont de tout!</t>
    </r>
    <r>
      <rPr>
        <b/>
        <sz val="14"/>
        <color rgb="FFFF0000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Geraniums, annual ornemental plants, succulents, herbs, perennials, grasses, they have it all!</t>
    </r>
  </si>
  <si>
    <r>
      <rPr>
        <b/>
        <sz val="16"/>
        <color rgb="FFFF0000"/>
        <rFont val="Calibri"/>
        <family val="2"/>
        <scheme val="minor"/>
      </rPr>
      <t>Boutures Non enracinées /  Unrooted Cuttings Savanna 2023-2024</t>
    </r>
    <r>
      <rPr>
        <b/>
        <sz val="16"/>
        <color theme="1"/>
        <rFont val="Calibri"/>
        <family val="2"/>
        <scheme val="minor"/>
      </rPr>
      <t xml:space="preserve">	
Géraniums, plantes ornementales annuelles, succulents, fines herbes, vivaces, graminées, ils ont de tout! 
Geraniums, annual ornemental plants, succulents, herbs, perennials, grasses, they have it all!</t>
    </r>
  </si>
  <si>
    <t>AEONI</t>
  </si>
  <si>
    <t>CRASS</t>
  </si>
  <si>
    <t>ECHEV</t>
  </si>
  <si>
    <t>EPIPR</t>
  </si>
  <si>
    <t>KALAN</t>
  </si>
  <si>
    <t>OTHON</t>
  </si>
  <si>
    <t>SEMPE</t>
  </si>
  <si>
    <t>Sally Sawtooth</t>
  </si>
  <si>
    <t>Ovata</t>
  </si>
  <si>
    <t>Cosima )</t>
  </si>
  <si>
    <t>Devotion</t>
  </si>
  <si>
    <t>Neon</t>
  </si>
  <si>
    <t>Green</t>
  </si>
  <si>
    <t>Variegatta</t>
  </si>
  <si>
    <t>Thyrsiflora</t>
  </si>
  <si>
    <t>Ruby Necklace</t>
  </si>
  <si>
    <t>Clusiifolia Var</t>
  </si>
  <si>
    <t>Obtusifolia Green</t>
  </si>
  <si>
    <t>Peperomioides</t>
  </si>
  <si>
    <t>Big Daddy</t>
  </si>
  <si>
    <t>Bronco</t>
  </si>
  <si>
    <t>Compte De Congae</t>
  </si>
  <si>
    <t>Joke</t>
  </si>
  <si>
    <t>Crassisimus</t>
  </si>
  <si>
    <t>Total avec escompte/Total with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</si>
</sst>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$&quot;"/>
    <numFmt numFmtId="165" formatCode="[$€-2]\ #,##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B0F0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Calibri Light"/>
      <family val="2"/>
    </font>
    <font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0"/>
      <name val="Calibri"/>
      <family val="2"/>
      <scheme val="minor"/>
    </font>
    <font>
      <b/>
      <sz val="11"/>
      <name val="Arial"/>
      <family val="2"/>
    </font>
    <font>
      <u/>
      <sz val="14"/>
      <color theme="10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 Light"/>
      <family val="2"/>
    </font>
    <font>
      <b/>
      <sz val="11"/>
      <color rgb="FFFF0000"/>
      <name val="Calibri"/>
      <family val="2"/>
      <scheme val="minor"/>
    </font>
    <font>
      <b/>
      <sz val="16"/>
      <color rgb="FFFF0000"/>
      <name val="Arial"/>
      <family val="2"/>
    </font>
    <font>
      <b/>
      <i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6" fillId="0" borderId="0"/>
    <xf numFmtId="0" fontId="1" fillId="0" borderId="0"/>
    <xf numFmtId="0" fontId="11" fillId="0" borderId="0" applyNumberFormat="0" applyFill="0" applyBorder="0" applyAlignment="0" applyProtection="0"/>
    <xf numFmtId="0" fontId="9" fillId="0" borderId="0"/>
    <xf numFmtId="0" fontId="2" fillId="0" borderId="0"/>
  </cellStyleXfs>
  <cellXfs count="11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0" xfId="0" applyFill="1"/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64" fontId="5" fillId="0" borderId="0" xfId="0" applyNumberFormat="1" applyFont="1" applyFill="1"/>
    <xf numFmtId="164" fontId="5" fillId="0" borderId="0" xfId="0" applyNumberFormat="1" applyFont="1" applyFill="1" applyBorder="1"/>
    <xf numFmtId="164" fontId="16" fillId="2" borderId="1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0" fontId="7" fillId="2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2" fontId="17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2" fontId="7" fillId="2" borderId="1" xfId="0" applyNumberFormat="1" applyFont="1" applyFill="1" applyBorder="1" applyAlignment="1">
      <alignment horizontal="center" vertical="center" wrapText="1"/>
    </xf>
    <xf numFmtId="0" fontId="19" fillId="0" borderId="0" xfId="3" applyFont="1" applyFill="1" applyAlignment="1">
      <alignment horizont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/>
    <xf numFmtId="164" fontId="2" fillId="0" borderId="3" xfId="0" applyNumberFormat="1" applyFont="1" applyFill="1" applyBorder="1" applyProtection="1">
      <protection hidden="1"/>
    </xf>
    <xf numFmtId="164" fontId="2" fillId="0" borderId="5" xfId="0" applyNumberFormat="1" applyFont="1" applyFill="1" applyBorder="1" applyProtection="1">
      <protection hidden="1"/>
    </xf>
    <xf numFmtId="2" fontId="4" fillId="0" borderId="0" xfId="0" applyNumberFormat="1" applyFont="1" applyFill="1" applyAlignment="1">
      <alignment horizontal="center"/>
    </xf>
    <xf numFmtId="2" fontId="15" fillId="2" borderId="1" xfId="1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Protection="1">
      <protection hidden="1"/>
    </xf>
    <xf numFmtId="9" fontId="7" fillId="2" borderId="4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2" fontId="20" fillId="2" borderId="1" xfId="0" applyNumberFormat="1" applyFont="1" applyFill="1" applyBorder="1" applyProtection="1">
      <protection hidden="1"/>
    </xf>
    <xf numFmtId="164" fontId="22" fillId="0" borderId="1" xfId="0" applyNumberFormat="1" applyFont="1" applyFill="1" applyBorder="1" applyProtection="1">
      <protection hidden="1"/>
    </xf>
    <xf numFmtId="1" fontId="22" fillId="0" borderId="1" xfId="0" applyNumberFormat="1" applyFont="1" applyFill="1" applyBorder="1" applyAlignment="1" applyProtection="1">
      <alignment horizontal="center"/>
      <protection locked="0"/>
    </xf>
    <xf numFmtId="2" fontId="22" fillId="0" borderId="1" xfId="0" applyNumberFormat="1" applyFont="1" applyFill="1" applyBorder="1" applyProtection="1">
      <protection locked="0"/>
    </xf>
    <xf numFmtId="164" fontId="22" fillId="2" borderId="1" xfId="0" applyNumberFormat="1" applyFont="1" applyFill="1" applyBorder="1" applyProtection="1">
      <protection hidden="1"/>
    </xf>
    <xf numFmtId="2" fontId="22" fillId="2" borderId="1" xfId="0" applyNumberFormat="1" applyFont="1" applyFill="1" applyBorder="1" applyProtection="1">
      <protection locked="0"/>
    </xf>
    <xf numFmtId="2" fontId="21" fillId="0" borderId="1" xfId="0" applyNumberFormat="1" applyFont="1" applyFill="1" applyBorder="1" applyProtection="1">
      <protection locked="0"/>
    </xf>
    <xf numFmtId="2" fontId="23" fillId="0" borderId="1" xfId="0" applyNumberFormat="1" applyFont="1" applyFill="1" applyBorder="1" applyProtection="1">
      <protection locked="0"/>
    </xf>
    <xf numFmtId="2" fontId="22" fillId="0" borderId="1" xfId="0" applyNumberFormat="1" applyFont="1" applyFill="1" applyBorder="1"/>
    <xf numFmtId="164" fontId="22" fillId="0" borderId="1" xfId="0" applyNumberFormat="1" applyFont="1" applyFill="1" applyBorder="1"/>
    <xf numFmtId="0" fontId="14" fillId="0" borderId="0" xfId="0" applyFont="1" applyFill="1" applyAlignment="1">
      <alignment horizontal="center"/>
    </xf>
    <xf numFmtId="0" fontId="0" fillId="0" borderId="1" xfId="0" applyFont="1" applyFill="1" applyBorder="1"/>
    <xf numFmtId="164" fontId="2" fillId="2" borderId="5" xfId="0" applyNumberFormat="1" applyFont="1" applyFill="1" applyBorder="1" applyProtection="1">
      <protection hidden="1"/>
    </xf>
    <xf numFmtId="0" fontId="24" fillId="2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vertical="top"/>
    </xf>
    <xf numFmtId="49" fontId="28" fillId="0" borderId="1" xfId="0" applyNumberFormat="1" applyFont="1" applyFill="1" applyBorder="1" applyAlignment="1">
      <alignment horizontal="left" vertical="top"/>
    </xf>
    <xf numFmtId="49" fontId="28" fillId="0" borderId="1" xfId="0" applyNumberFormat="1" applyFont="1" applyBorder="1" applyAlignment="1">
      <alignment horizontal="left" vertical="top"/>
    </xf>
    <xf numFmtId="49" fontId="29" fillId="0" borderId="1" xfId="0" applyNumberFormat="1" applyFont="1" applyFill="1" applyBorder="1" applyAlignment="1">
      <alignment horizontal="left" vertical="top"/>
    </xf>
    <xf numFmtId="49" fontId="30" fillId="0" borderId="1" xfId="0" applyNumberFormat="1" applyFont="1" applyFill="1" applyBorder="1" applyAlignment="1">
      <alignment horizontal="left" vertical="top"/>
    </xf>
    <xf numFmtId="49" fontId="30" fillId="0" borderId="1" xfId="0" applyNumberFormat="1" applyFont="1" applyFill="1" applyBorder="1" applyAlignment="1">
      <alignment horizontal="left"/>
    </xf>
    <xf numFmtId="0" fontId="30" fillId="0" borderId="1" xfId="0" applyFont="1" applyFill="1" applyBorder="1" applyAlignment="1"/>
    <xf numFmtId="49" fontId="31" fillId="0" borderId="1" xfId="0" applyNumberFormat="1" applyFont="1" applyFill="1" applyBorder="1" applyAlignment="1">
      <alignment horizontal="left"/>
    </xf>
    <xf numFmtId="49" fontId="30" fillId="0" borderId="1" xfId="0" applyNumberFormat="1" applyFont="1" applyBorder="1" applyAlignment="1">
      <alignment horizontal="left"/>
    </xf>
    <xf numFmtId="0" fontId="32" fillId="0" borderId="1" xfId="0" applyFont="1" applyFill="1" applyBorder="1" applyAlignment="1">
      <alignment horizontal="right" vertical="top"/>
    </xf>
    <xf numFmtId="0" fontId="27" fillId="0" borderId="1" xfId="0" applyFont="1" applyFill="1" applyBorder="1"/>
    <xf numFmtId="0" fontId="33" fillId="0" borderId="1" xfId="0" applyFont="1" applyFill="1" applyBorder="1" applyAlignment="1">
      <alignment horizontal="right" vertical="top"/>
    </xf>
    <xf numFmtId="0" fontId="33" fillId="0" borderId="1" xfId="0" applyFont="1" applyBorder="1" applyAlignment="1">
      <alignment horizontal="right" vertical="top"/>
    </xf>
    <xf numFmtId="0" fontId="34" fillId="0" borderId="1" xfId="0" applyFont="1" applyFill="1" applyBorder="1"/>
    <xf numFmtId="0" fontId="35" fillId="0" borderId="1" xfId="0" applyFont="1" applyFill="1" applyBorder="1"/>
    <xf numFmtId="49" fontId="35" fillId="0" borderId="1" xfId="0" applyNumberFormat="1" applyFont="1" applyFill="1" applyBorder="1" applyAlignment="1">
      <alignment horizontal="left" vertical="top"/>
    </xf>
    <xf numFmtId="0" fontId="35" fillId="0" borderId="1" xfId="0" applyFont="1" applyFill="1" applyBorder="1" applyAlignment="1">
      <alignment horizontal="right" vertical="top"/>
    </xf>
    <xf numFmtId="0" fontId="35" fillId="0" borderId="1" xfId="0" applyFont="1" applyFill="1" applyBorder="1" applyAlignment="1">
      <alignment horizontal="left" wrapText="1"/>
    </xf>
    <xf numFmtId="1" fontId="0" fillId="0" borderId="1" xfId="0" applyNumberFormat="1" applyFill="1" applyBorder="1"/>
    <xf numFmtId="49" fontId="5" fillId="2" borderId="1" xfId="0" applyNumberFormat="1" applyFont="1" applyFill="1" applyBorder="1" applyAlignment="1">
      <alignment horizontal="left" vertical="top"/>
    </xf>
    <xf numFmtId="49" fontId="30" fillId="2" borderId="1" xfId="0" applyNumberFormat="1" applyFont="1" applyFill="1" applyBorder="1" applyAlignment="1">
      <alignment horizontal="left"/>
    </xf>
    <xf numFmtId="0" fontId="35" fillId="2" borderId="1" xfId="0" applyFont="1" applyFill="1" applyBorder="1"/>
    <xf numFmtId="0" fontId="32" fillId="2" borderId="1" xfId="0" applyFont="1" applyFill="1" applyBorder="1" applyAlignment="1">
      <alignment horizontal="right" vertical="top"/>
    </xf>
    <xf numFmtId="0" fontId="27" fillId="2" borderId="1" xfId="0" applyFont="1" applyFill="1" applyBorder="1"/>
    <xf numFmtId="0" fontId="0" fillId="2" borderId="1" xfId="0" applyFill="1" applyBorder="1"/>
    <xf numFmtId="0" fontId="30" fillId="2" borderId="1" xfId="0" applyFont="1" applyFill="1" applyBorder="1" applyAlignment="1"/>
    <xf numFmtId="49" fontId="28" fillId="2" borderId="1" xfId="0" applyNumberFormat="1" applyFont="1" applyFill="1" applyBorder="1" applyAlignment="1">
      <alignment horizontal="left" vertical="top"/>
    </xf>
    <xf numFmtId="0" fontId="33" fillId="2" borderId="1" xfId="0" applyFont="1" applyFill="1" applyBorder="1" applyAlignment="1">
      <alignment horizontal="right" vertical="top"/>
    </xf>
    <xf numFmtId="0" fontId="14" fillId="2" borderId="1" xfId="0" applyFont="1" applyFill="1" applyBorder="1" applyAlignment="1"/>
    <xf numFmtId="1" fontId="0" fillId="2" borderId="1" xfId="0" applyNumberFormat="1" applyFill="1" applyBorder="1"/>
    <xf numFmtId="0" fontId="35" fillId="0" borderId="10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2" fontId="0" fillId="0" borderId="1" xfId="0" applyNumberFormat="1" applyFill="1" applyBorder="1"/>
    <xf numFmtId="49" fontId="28" fillId="3" borderId="1" xfId="0" applyNumberFormat="1" applyFont="1" applyFill="1" applyBorder="1"/>
    <xf numFmtId="0" fontId="25" fillId="0" borderId="11" xfId="0" applyFont="1" applyFill="1" applyBorder="1" applyAlignment="1"/>
    <xf numFmtId="165" fontId="0" fillId="3" borderId="1" xfId="0" applyNumberFormat="1" applyFill="1" applyBorder="1"/>
    <xf numFmtId="164" fontId="2" fillId="0" borderId="6" xfId="0" applyNumberFormat="1" applyFont="1" applyFill="1" applyBorder="1" applyProtection="1">
      <protection hidden="1"/>
    </xf>
    <xf numFmtId="164" fontId="2" fillId="0" borderId="12" xfId="0" applyNumberFormat="1" applyFont="1" applyFill="1" applyBorder="1" applyProtection="1">
      <protection hidden="1"/>
    </xf>
    <xf numFmtId="0" fontId="2" fillId="0" borderId="12" xfId="0" applyFont="1" applyFill="1" applyBorder="1"/>
    <xf numFmtId="1" fontId="22" fillId="0" borderId="1" xfId="0" applyNumberFormat="1" applyFont="1" applyFill="1" applyBorder="1" applyProtection="1">
      <protection locked="0"/>
    </xf>
    <xf numFmtId="1" fontId="22" fillId="0" borderId="1" xfId="0" applyNumberFormat="1" applyFont="1" applyFill="1" applyBorder="1"/>
    <xf numFmtId="0" fontId="19" fillId="0" borderId="0" xfId="3" applyFont="1" applyFill="1" applyAlignment="1">
      <alignment horizontal="center"/>
    </xf>
    <xf numFmtId="0" fontId="11" fillId="0" borderId="0" xfId="3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10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>
      <alignment horizontal="center"/>
    </xf>
    <xf numFmtId="0" fontId="39" fillId="0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/>
    </xf>
  </cellXfs>
  <cellStyles count="6">
    <cellStyle name="Lien hypertexte" xfId="3" builtinId="8"/>
    <cellStyle name="Normal" xfId="0" builtinId="0"/>
    <cellStyle name="Normal 2" xfId="4" xr:uid="{00000000-0005-0000-0000-000002000000}"/>
    <cellStyle name="Normal 3" xfId="2" xr:uid="{00000000-0005-0000-0000-000003000000}"/>
    <cellStyle name="Standard 2" xfId="5" xr:uid="{95EC268B-C4E4-414C-B74D-876AE65A5165}"/>
    <cellStyle name="Standard_Gat.Gruppe" xfId="1" xr:uid="{00000000-0005-0000-0000-000005000000}"/>
  </cellStyles>
  <dxfs count="10"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9999"/>
          <bgColor rgb="FFFF9999"/>
        </patternFill>
      </fill>
    </dxf>
  </dxfs>
  <tableStyles count="0" defaultTableStyle="TableStyleMedium2" defaultPivotStyle="PivotStyleLight16"/>
  <colors>
    <mruColors>
      <color rgb="FFBAFB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654F7781-5474-40DE-99B7-FE78F863734C@lan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654F7781-5474-40DE-99B7-FE78F863734C@lan" TargetMode="Externa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211933</xdr:colOff>
      <xdr:row>3</xdr:row>
      <xdr:rowOff>729456</xdr:rowOff>
    </xdr:from>
    <xdr:to>
      <xdr:col>12</xdr:col>
      <xdr:colOff>36988</xdr:colOff>
      <xdr:row>6</xdr:row>
      <xdr:rowOff>18891</xdr:rowOff>
    </xdr:to>
    <xdr:pic>
      <xdr:nvPicPr>
        <xdr:cNvPr id="4" name="Picture 1" descr="cid:654F7781-5474-40DE-99B7-FE78F863734C@la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4214" y="2170112"/>
          <a:ext cx="2242024" cy="428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0</xdr:row>
      <xdr:rowOff>85725</xdr:rowOff>
    </xdr:from>
    <xdr:to>
      <xdr:col>0</xdr:col>
      <xdr:colOff>1541206</xdr:colOff>
      <xdr:row>3</xdr:row>
      <xdr:rowOff>363855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5A9CED23-706B-4A64-BBB8-8608DD50C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1470721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751417</xdr:colOff>
      <xdr:row>2</xdr:row>
      <xdr:rowOff>15347</xdr:rowOff>
    </xdr:from>
    <xdr:to>
      <xdr:col>12</xdr:col>
      <xdr:colOff>573356</xdr:colOff>
      <xdr:row>4</xdr:row>
      <xdr:rowOff>144093</xdr:rowOff>
    </xdr:to>
    <xdr:pic>
      <xdr:nvPicPr>
        <xdr:cNvPr id="2" name="Picture 1" descr="cid:654F7781-5474-40DE-99B7-FE78F863734C@lan">
          <a:extLst>
            <a:ext uri="{FF2B5EF4-FFF2-40B4-BE49-F238E27FC236}">
              <a16:creationId xmlns:a16="http://schemas.microsoft.com/office/drawing/2014/main" id="{798DC70A-5C68-4371-9DE2-D7DB41FD3496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3917" y="2163764"/>
          <a:ext cx="3139814" cy="5220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0</xdr:row>
      <xdr:rowOff>152400</xdr:rowOff>
    </xdr:from>
    <xdr:to>
      <xdr:col>0</xdr:col>
      <xdr:colOff>1506397</xdr:colOff>
      <xdr:row>3</xdr:row>
      <xdr:rowOff>35718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62259C9A-10CD-4735-83CA-486544EC9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52400"/>
          <a:ext cx="1384476" cy="1633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avannaflowers.com/" TargetMode="External"/><Relationship Id="rId1" Type="http://schemas.openxmlformats.org/officeDocument/2006/relationships/hyperlink" Target="mailto:info@zyromsk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zyromski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0"/>
  <sheetViews>
    <sheetView tabSelected="1" zoomScale="80" zoomScaleNormal="80" zoomScaleSheetLayoutView="70" workbookViewId="0">
      <selection activeCell="O22" sqref="O22"/>
    </sheetView>
  </sheetViews>
  <sheetFormatPr baseColWidth="10" defaultColWidth="9.109375" defaultRowHeight="13.2" x14ac:dyDescent="0.25"/>
  <cols>
    <col min="1" max="1" width="23.77734375" style="2" customWidth="1"/>
    <col min="2" max="2" width="40.109375" style="2" customWidth="1"/>
    <col min="3" max="3" width="8" style="3" customWidth="1"/>
    <col min="4" max="5" width="10.109375" style="27" hidden="1" customWidth="1"/>
    <col min="6" max="7" width="10" style="12" hidden="1" customWidth="1"/>
    <col min="8" max="8" width="17.109375" style="1" customWidth="1"/>
    <col min="9" max="9" width="10.5546875" style="19" customWidth="1"/>
    <col min="10" max="10" width="13.5546875" style="15" bestFit="1" customWidth="1"/>
    <col min="11" max="11" width="12.5546875" style="1" customWidth="1"/>
    <col min="12" max="234" width="9.109375" style="1"/>
    <col min="235" max="235" width="12.5546875" style="1" bestFit="1" customWidth="1"/>
    <col min="236" max="238" width="4.88671875" style="1" customWidth="1"/>
    <col min="239" max="239" width="10.88671875" style="1" customWidth="1"/>
    <col min="240" max="240" width="10.88671875" style="1" bestFit="1" customWidth="1"/>
    <col min="241" max="241" width="33.109375" style="1" bestFit="1" customWidth="1"/>
    <col min="242" max="242" width="11.6640625" style="1" customWidth="1"/>
    <col min="243" max="243" width="32.5546875" style="1" customWidth="1"/>
    <col min="244" max="244" width="5.33203125" style="1" customWidth="1"/>
    <col min="245" max="245" width="6" style="1" customWidth="1"/>
    <col min="246" max="246" width="8" style="1" customWidth="1"/>
    <col min="247" max="247" width="8.109375" style="1" customWidth="1"/>
    <col min="248" max="248" width="5.5546875" style="1" customWidth="1"/>
    <col min="249" max="249" width="7.5546875" style="1" customWidth="1"/>
    <col min="250" max="250" width="8.33203125" style="1" customWidth="1"/>
    <col min="251" max="251" width="7.44140625" style="1" bestFit="1" customWidth="1"/>
    <col min="252" max="252" width="10" style="1" customWidth="1"/>
    <col min="253" max="253" width="3.5546875" style="1" customWidth="1"/>
    <col min="254" max="254" width="4" style="1" customWidth="1"/>
    <col min="255" max="490" width="9.109375" style="1"/>
    <col min="491" max="491" width="12.5546875" style="1" bestFit="1" customWidth="1"/>
    <col min="492" max="494" width="4.88671875" style="1" customWidth="1"/>
    <col min="495" max="495" width="10.88671875" style="1" customWidth="1"/>
    <col min="496" max="496" width="10.88671875" style="1" bestFit="1" customWidth="1"/>
    <col min="497" max="497" width="33.109375" style="1" bestFit="1" customWidth="1"/>
    <col min="498" max="498" width="11.6640625" style="1" customWidth="1"/>
    <col min="499" max="499" width="32.5546875" style="1" customWidth="1"/>
    <col min="500" max="500" width="5.33203125" style="1" customWidth="1"/>
    <col min="501" max="501" width="6" style="1" customWidth="1"/>
    <col min="502" max="502" width="8" style="1" customWidth="1"/>
    <col min="503" max="503" width="8.109375" style="1" customWidth="1"/>
    <col min="504" max="504" width="5.5546875" style="1" customWidth="1"/>
    <col min="505" max="505" width="7.5546875" style="1" customWidth="1"/>
    <col min="506" max="506" width="8.33203125" style="1" customWidth="1"/>
    <col min="507" max="507" width="7.44140625" style="1" bestFit="1" customWidth="1"/>
    <col min="508" max="508" width="10" style="1" customWidth="1"/>
    <col min="509" max="509" width="3.5546875" style="1" customWidth="1"/>
    <col min="510" max="510" width="4" style="1" customWidth="1"/>
    <col min="511" max="746" width="9.109375" style="1"/>
    <col min="747" max="747" width="12.5546875" style="1" bestFit="1" customWidth="1"/>
    <col min="748" max="750" width="4.88671875" style="1" customWidth="1"/>
    <col min="751" max="751" width="10.88671875" style="1" customWidth="1"/>
    <col min="752" max="752" width="10.88671875" style="1" bestFit="1" customWidth="1"/>
    <col min="753" max="753" width="33.109375" style="1" bestFit="1" customWidth="1"/>
    <col min="754" max="754" width="11.6640625" style="1" customWidth="1"/>
    <col min="755" max="755" width="32.5546875" style="1" customWidth="1"/>
    <col min="756" max="756" width="5.33203125" style="1" customWidth="1"/>
    <col min="757" max="757" width="6" style="1" customWidth="1"/>
    <col min="758" max="758" width="8" style="1" customWidth="1"/>
    <col min="759" max="759" width="8.109375" style="1" customWidth="1"/>
    <col min="760" max="760" width="5.5546875" style="1" customWidth="1"/>
    <col min="761" max="761" width="7.5546875" style="1" customWidth="1"/>
    <col min="762" max="762" width="8.33203125" style="1" customWidth="1"/>
    <col min="763" max="763" width="7.44140625" style="1" bestFit="1" customWidth="1"/>
    <col min="764" max="764" width="10" style="1" customWidth="1"/>
    <col min="765" max="765" width="3.5546875" style="1" customWidth="1"/>
    <col min="766" max="766" width="4" style="1" customWidth="1"/>
    <col min="767" max="1002" width="9.109375" style="1"/>
    <col min="1003" max="1003" width="12.5546875" style="1" bestFit="1" customWidth="1"/>
    <col min="1004" max="1006" width="4.88671875" style="1" customWidth="1"/>
    <col min="1007" max="1007" width="10.88671875" style="1" customWidth="1"/>
    <col min="1008" max="1008" width="10.88671875" style="1" bestFit="1" customWidth="1"/>
    <col min="1009" max="1009" width="33.109375" style="1" bestFit="1" customWidth="1"/>
    <col min="1010" max="1010" width="11.6640625" style="1" customWidth="1"/>
    <col min="1011" max="1011" width="32.5546875" style="1" customWidth="1"/>
    <col min="1012" max="1012" width="5.33203125" style="1" customWidth="1"/>
    <col min="1013" max="1013" width="6" style="1" customWidth="1"/>
    <col min="1014" max="1014" width="8" style="1" customWidth="1"/>
    <col min="1015" max="1015" width="8.109375" style="1" customWidth="1"/>
    <col min="1016" max="1016" width="5.5546875" style="1" customWidth="1"/>
    <col min="1017" max="1017" width="7.5546875" style="1" customWidth="1"/>
    <col min="1018" max="1018" width="8.33203125" style="1" customWidth="1"/>
    <col min="1019" max="1019" width="7.44140625" style="1" bestFit="1" customWidth="1"/>
    <col min="1020" max="1020" width="10" style="1" customWidth="1"/>
    <col min="1021" max="1021" width="3.5546875" style="1" customWidth="1"/>
    <col min="1022" max="1022" width="4" style="1" customWidth="1"/>
    <col min="1023" max="1258" width="9.109375" style="1"/>
    <col min="1259" max="1259" width="12.5546875" style="1" bestFit="1" customWidth="1"/>
    <col min="1260" max="1262" width="4.88671875" style="1" customWidth="1"/>
    <col min="1263" max="1263" width="10.88671875" style="1" customWidth="1"/>
    <col min="1264" max="1264" width="10.88671875" style="1" bestFit="1" customWidth="1"/>
    <col min="1265" max="1265" width="33.109375" style="1" bestFit="1" customWidth="1"/>
    <col min="1266" max="1266" width="11.6640625" style="1" customWidth="1"/>
    <col min="1267" max="1267" width="32.5546875" style="1" customWidth="1"/>
    <col min="1268" max="1268" width="5.33203125" style="1" customWidth="1"/>
    <col min="1269" max="1269" width="6" style="1" customWidth="1"/>
    <col min="1270" max="1270" width="8" style="1" customWidth="1"/>
    <col min="1271" max="1271" width="8.109375" style="1" customWidth="1"/>
    <col min="1272" max="1272" width="5.5546875" style="1" customWidth="1"/>
    <col min="1273" max="1273" width="7.5546875" style="1" customWidth="1"/>
    <col min="1274" max="1274" width="8.33203125" style="1" customWidth="1"/>
    <col min="1275" max="1275" width="7.44140625" style="1" bestFit="1" customWidth="1"/>
    <col min="1276" max="1276" width="10" style="1" customWidth="1"/>
    <col min="1277" max="1277" width="3.5546875" style="1" customWidth="1"/>
    <col min="1278" max="1278" width="4" style="1" customWidth="1"/>
    <col min="1279" max="1514" width="9.109375" style="1"/>
    <col min="1515" max="1515" width="12.5546875" style="1" bestFit="1" customWidth="1"/>
    <col min="1516" max="1518" width="4.88671875" style="1" customWidth="1"/>
    <col min="1519" max="1519" width="10.88671875" style="1" customWidth="1"/>
    <col min="1520" max="1520" width="10.88671875" style="1" bestFit="1" customWidth="1"/>
    <col min="1521" max="1521" width="33.109375" style="1" bestFit="1" customWidth="1"/>
    <col min="1522" max="1522" width="11.6640625" style="1" customWidth="1"/>
    <col min="1523" max="1523" width="32.5546875" style="1" customWidth="1"/>
    <col min="1524" max="1524" width="5.33203125" style="1" customWidth="1"/>
    <col min="1525" max="1525" width="6" style="1" customWidth="1"/>
    <col min="1526" max="1526" width="8" style="1" customWidth="1"/>
    <col min="1527" max="1527" width="8.109375" style="1" customWidth="1"/>
    <col min="1528" max="1528" width="5.5546875" style="1" customWidth="1"/>
    <col min="1529" max="1529" width="7.5546875" style="1" customWidth="1"/>
    <col min="1530" max="1530" width="8.33203125" style="1" customWidth="1"/>
    <col min="1531" max="1531" width="7.44140625" style="1" bestFit="1" customWidth="1"/>
    <col min="1532" max="1532" width="10" style="1" customWidth="1"/>
    <col min="1533" max="1533" width="3.5546875" style="1" customWidth="1"/>
    <col min="1534" max="1534" width="4" style="1" customWidth="1"/>
    <col min="1535" max="1770" width="9.109375" style="1"/>
    <col min="1771" max="1771" width="12.5546875" style="1" bestFit="1" customWidth="1"/>
    <col min="1772" max="1774" width="4.88671875" style="1" customWidth="1"/>
    <col min="1775" max="1775" width="10.88671875" style="1" customWidth="1"/>
    <col min="1776" max="1776" width="10.88671875" style="1" bestFit="1" customWidth="1"/>
    <col min="1777" max="1777" width="33.109375" style="1" bestFit="1" customWidth="1"/>
    <col min="1778" max="1778" width="11.6640625" style="1" customWidth="1"/>
    <col min="1779" max="1779" width="32.5546875" style="1" customWidth="1"/>
    <col min="1780" max="1780" width="5.33203125" style="1" customWidth="1"/>
    <col min="1781" max="1781" width="6" style="1" customWidth="1"/>
    <col min="1782" max="1782" width="8" style="1" customWidth="1"/>
    <col min="1783" max="1783" width="8.109375" style="1" customWidth="1"/>
    <col min="1784" max="1784" width="5.5546875" style="1" customWidth="1"/>
    <col min="1785" max="1785" width="7.5546875" style="1" customWidth="1"/>
    <col min="1786" max="1786" width="8.33203125" style="1" customWidth="1"/>
    <col min="1787" max="1787" width="7.44140625" style="1" bestFit="1" customWidth="1"/>
    <col min="1788" max="1788" width="10" style="1" customWidth="1"/>
    <col min="1789" max="1789" width="3.5546875" style="1" customWidth="1"/>
    <col min="1790" max="1790" width="4" style="1" customWidth="1"/>
    <col min="1791" max="2026" width="9.109375" style="1"/>
    <col min="2027" max="2027" width="12.5546875" style="1" bestFit="1" customWidth="1"/>
    <col min="2028" max="2030" width="4.88671875" style="1" customWidth="1"/>
    <col min="2031" max="2031" width="10.88671875" style="1" customWidth="1"/>
    <col min="2032" max="2032" width="10.88671875" style="1" bestFit="1" customWidth="1"/>
    <col min="2033" max="2033" width="33.109375" style="1" bestFit="1" customWidth="1"/>
    <col min="2034" max="2034" width="11.6640625" style="1" customWidth="1"/>
    <col min="2035" max="2035" width="32.5546875" style="1" customWidth="1"/>
    <col min="2036" max="2036" width="5.33203125" style="1" customWidth="1"/>
    <col min="2037" max="2037" width="6" style="1" customWidth="1"/>
    <col min="2038" max="2038" width="8" style="1" customWidth="1"/>
    <col min="2039" max="2039" width="8.109375" style="1" customWidth="1"/>
    <col min="2040" max="2040" width="5.5546875" style="1" customWidth="1"/>
    <col min="2041" max="2041" width="7.5546875" style="1" customWidth="1"/>
    <col min="2042" max="2042" width="8.33203125" style="1" customWidth="1"/>
    <col min="2043" max="2043" width="7.44140625" style="1" bestFit="1" customWidth="1"/>
    <col min="2044" max="2044" width="10" style="1" customWidth="1"/>
    <col min="2045" max="2045" width="3.5546875" style="1" customWidth="1"/>
    <col min="2046" max="2046" width="4" style="1" customWidth="1"/>
    <col min="2047" max="2282" width="9.109375" style="1"/>
    <col min="2283" max="2283" width="12.5546875" style="1" bestFit="1" customWidth="1"/>
    <col min="2284" max="2286" width="4.88671875" style="1" customWidth="1"/>
    <col min="2287" max="2287" width="10.88671875" style="1" customWidth="1"/>
    <col min="2288" max="2288" width="10.88671875" style="1" bestFit="1" customWidth="1"/>
    <col min="2289" max="2289" width="33.109375" style="1" bestFit="1" customWidth="1"/>
    <col min="2290" max="2290" width="11.6640625" style="1" customWidth="1"/>
    <col min="2291" max="2291" width="32.5546875" style="1" customWidth="1"/>
    <col min="2292" max="2292" width="5.33203125" style="1" customWidth="1"/>
    <col min="2293" max="2293" width="6" style="1" customWidth="1"/>
    <col min="2294" max="2294" width="8" style="1" customWidth="1"/>
    <col min="2295" max="2295" width="8.109375" style="1" customWidth="1"/>
    <col min="2296" max="2296" width="5.5546875" style="1" customWidth="1"/>
    <col min="2297" max="2297" width="7.5546875" style="1" customWidth="1"/>
    <col min="2298" max="2298" width="8.33203125" style="1" customWidth="1"/>
    <col min="2299" max="2299" width="7.44140625" style="1" bestFit="1" customWidth="1"/>
    <col min="2300" max="2300" width="10" style="1" customWidth="1"/>
    <col min="2301" max="2301" width="3.5546875" style="1" customWidth="1"/>
    <col min="2302" max="2302" width="4" style="1" customWidth="1"/>
    <col min="2303" max="2538" width="9.109375" style="1"/>
    <col min="2539" max="2539" width="12.5546875" style="1" bestFit="1" customWidth="1"/>
    <col min="2540" max="2542" width="4.88671875" style="1" customWidth="1"/>
    <col min="2543" max="2543" width="10.88671875" style="1" customWidth="1"/>
    <col min="2544" max="2544" width="10.88671875" style="1" bestFit="1" customWidth="1"/>
    <col min="2545" max="2545" width="33.109375" style="1" bestFit="1" customWidth="1"/>
    <col min="2546" max="2546" width="11.6640625" style="1" customWidth="1"/>
    <col min="2547" max="2547" width="32.5546875" style="1" customWidth="1"/>
    <col min="2548" max="2548" width="5.33203125" style="1" customWidth="1"/>
    <col min="2549" max="2549" width="6" style="1" customWidth="1"/>
    <col min="2550" max="2550" width="8" style="1" customWidth="1"/>
    <col min="2551" max="2551" width="8.109375" style="1" customWidth="1"/>
    <col min="2552" max="2552" width="5.5546875" style="1" customWidth="1"/>
    <col min="2553" max="2553" width="7.5546875" style="1" customWidth="1"/>
    <col min="2554" max="2554" width="8.33203125" style="1" customWidth="1"/>
    <col min="2555" max="2555" width="7.44140625" style="1" bestFit="1" customWidth="1"/>
    <col min="2556" max="2556" width="10" style="1" customWidth="1"/>
    <col min="2557" max="2557" width="3.5546875" style="1" customWidth="1"/>
    <col min="2558" max="2558" width="4" style="1" customWidth="1"/>
    <col min="2559" max="2794" width="9.109375" style="1"/>
    <col min="2795" max="2795" width="12.5546875" style="1" bestFit="1" customWidth="1"/>
    <col min="2796" max="2798" width="4.88671875" style="1" customWidth="1"/>
    <col min="2799" max="2799" width="10.88671875" style="1" customWidth="1"/>
    <col min="2800" max="2800" width="10.88671875" style="1" bestFit="1" customWidth="1"/>
    <col min="2801" max="2801" width="33.109375" style="1" bestFit="1" customWidth="1"/>
    <col min="2802" max="2802" width="11.6640625" style="1" customWidth="1"/>
    <col min="2803" max="2803" width="32.5546875" style="1" customWidth="1"/>
    <col min="2804" max="2804" width="5.33203125" style="1" customWidth="1"/>
    <col min="2805" max="2805" width="6" style="1" customWidth="1"/>
    <col min="2806" max="2806" width="8" style="1" customWidth="1"/>
    <col min="2807" max="2807" width="8.109375" style="1" customWidth="1"/>
    <col min="2808" max="2808" width="5.5546875" style="1" customWidth="1"/>
    <col min="2809" max="2809" width="7.5546875" style="1" customWidth="1"/>
    <col min="2810" max="2810" width="8.33203125" style="1" customWidth="1"/>
    <col min="2811" max="2811" width="7.44140625" style="1" bestFit="1" customWidth="1"/>
    <col min="2812" max="2812" width="10" style="1" customWidth="1"/>
    <col min="2813" max="2813" width="3.5546875" style="1" customWidth="1"/>
    <col min="2814" max="2814" width="4" style="1" customWidth="1"/>
    <col min="2815" max="3050" width="9.109375" style="1"/>
    <col min="3051" max="3051" width="12.5546875" style="1" bestFit="1" customWidth="1"/>
    <col min="3052" max="3054" width="4.88671875" style="1" customWidth="1"/>
    <col min="3055" max="3055" width="10.88671875" style="1" customWidth="1"/>
    <col min="3056" max="3056" width="10.88671875" style="1" bestFit="1" customWidth="1"/>
    <col min="3057" max="3057" width="33.109375" style="1" bestFit="1" customWidth="1"/>
    <col min="3058" max="3058" width="11.6640625" style="1" customWidth="1"/>
    <col min="3059" max="3059" width="32.5546875" style="1" customWidth="1"/>
    <col min="3060" max="3060" width="5.33203125" style="1" customWidth="1"/>
    <col min="3061" max="3061" width="6" style="1" customWidth="1"/>
    <col min="3062" max="3062" width="8" style="1" customWidth="1"/>
    <col min="3063" max="3063" width="8.109375" style="1" customWidth="1"/>
    <col min="3064" max="3064" width="5.5546875" style="1" customWidth="1"/>
    <col min="3065" max="3065" width="7.5546875" style="1" customWidth="1"/>
    <col min="3066" max="3066" width="8.33203125" style="1" customWidth="1"/>
    <col min="3067" max="3067" width="7.44140625" style="1" bestFit="1" customWidth="1"/>
    <col min="3068" max="3068" width="10" style="1" customWidth="1"/>
    <col min="3069" max="3069" width="3.5546875" style="1" customWidth="1"/>
    <col min="3070" max="3070" width="4" style="1" customWidth="1"/>
    <col min="3071" max="3306" width="9.109375" style="1"/>
    <col min="3307" max="3307" width="12.5546875" style="1" bestFit="1" customWidth="1"/>
    <col min="3308" max="3310" width="4.88671875" style="1" customWidth="1"/>
    <col min="3311" max="3311" width="10.88671875" style="1" customWidth="1"/>
    <col min="3312" max="3312" width="10.88671875" style="1" bestFit="1" customWidth="1"/>
    <col min="3313" max="3313" width="33.109375" style="1" bestFit="1" customWidth="1"/>
    <col min="3314" max="3314" width="11.6640625" style="1" customWidth="1"/>
    <col min="3315" max="3315" width="32.5546875" style="1" customWidth="1"/>
    <col min="3316" max="3316" width="5.33203125" style="1" customWidth="1"/>
    <col min="3317" max="3317" width="6" style="1" customWidth="1"/>
    <col min="3318" max="3318" width="8" style="1" customWidth="1"/>
    <col min="3319" max="3319" width="8.109375" style="1" customWidth="1"/>
    <col min="3320" max="3320" width="5.5546875" style="1" customWidth="1"/>
    <col min="3321" max="3321" width="7.5546875" style="1" customWidth="1"/>
    <col min="3322" max="3322" width="8.33203125" style="1" customWidth="1"/>
    <col min="3323" max="3323" width="7.44140625" style="1" bestFit="1" customWidth="1"/>
    <col min="3324" max="3324" width="10" style="1" customWidth="1"/>
    <col min="3325" max="3325" width="3.5546875" style="1" customWidth="1"/>
    <col min="3326" max="3326" width="4" style="1" customWidth="1"/>
    <col min="3327" max="3562" width="9.109375" style="1"/>
    <col min="3563" max="3563" width="12.5546875" style="1" bestFit="1" customWidth="1"/>
    <col min="3564" max="3566" width="4.88671875" style="1" customWidth="1"/>
    <col min="3567" max="3567" width="10.88671875" style="1" customWidth="1"/>
    <col min="3568" max="3568" width="10.88671875" style="1" bestFit="1" customWidth="1"/>
    <col min="3569" max="3569" width="33.109375" style="1" bestFit="1" customWidth="1"/>
    <col min="3570" max="3570" width="11.6640625" style="1" customWidth="1"/>
    <col min="3571" max="3571" width="32.5546875" style="1" customWidth="1"/>
    <col min="3572" max="3572" width="5.33203125" style="1" customWidth="1"/>
    <col min="3573" max="3573" width="6" style="1" customWidth="1"/>
    <col min="3574" max="3574" width="8" style="1" customWidth="1"/>
    <col min="3575" max="3575" width="8.109375" style="1" customWidth="1"/>
    <col min="3576" max="3576" width="5.5546875" style="1" customWidth="1"/>
    <col min="3577" max="3577" width="7.5546875" style="1" customWidth="1"/>
    <col min="3578" max="3578" width="8.33203125" style="1" customWidth="1"/>
    <col min="3579" max="3579" width="7.44140625" style="1" bestFit="1" customWidth="1"/>
    <col min="3580" max="3580" width="10" style="1" customWidth="1"/>
    <col min="3581" max="3581" width="3.5546875" style="1" customWidth="1"/>
    <col min="3582" max="3582" width="4" style="1" customWidth="1"/>
    <col min="3583" max="3818" width="9.109375" style="1"/>
    <col min="3819" max="3819" width="12.5546875" style="1" bestFit="1" customWidth="1"/>
    <col min="3820" max="3822" width="4.88671875" style="1" customWidth="1"/>
    <col min="3823" max="3823" width="10.88671875" style="1" customWidth="1"/>
    <col min="3824" max="3824" width="10.88671875" style="1" bestFit="1" customWidth="1"/>
    <col min="3825" max="3825" width="33.109375" style="1" bestFit="1" customWidth="1"/>
    <col min="3826" max="3826" width="11.6640625" style="1" customWidth="1"/>
    <col min="3827" max="3827" width="32.5546875" style="1" customWidth="1"/>
    <col min="3828" max="3828" width="5.33203125" style="1" customWidth="1"/>
    <col min="3829" max="3829" width="6" style="1" customWidth="1"/>
    <col min="3830" max="3830" width="8" style="1" customWidth="1"/>
    <col min="3831" max="3831" width="8.109375" style="1" customWidth="1"/>
    <col min="3832" max="3832" width="5.5546875" style="1" customWidth="1"/>
    <col min="3833" max="3833" width="7.5546875" style="1" customWidth="1"/>
    <col min="3834" max="3834" width="8.33203125" style="1" customWidth="1"/>
    <col min="3835" max="3835" width="7.44140625" style="1" bestFit="1" customWidth="1"/>
    <col min="3836" max="3836" width="10" style="1" customWidth="1"/>
    <col min="3837" max="3837" width="3.5546875" style="1" customWidth="1"/>
    <col min="3838" max="3838" width="4" style="1" customWidth="1"/>
    <col min="3839" max="4074" width="9.109375" style="1"/>
    <col min="4075" max="4075" width="12.5546875" style="1" bestFit="1" customWidth="1"/>
    <col min="4076" max="4078" width="4.88671875" style="1" customWidth="1"/>
    <col min="4079" max="4079" width="10.88671875" style="1" customWidth="1"/>
    <col min="4080" max="4080" width="10.88671875" style="1" bestFit="1" customWidth="1"/>
    <col min="4081" max="4081" width="33.109375" style="1" bestFit="1" customWidth="1"/>
    <col min="4082" max="4082" width="11.6640625" style="1" customWidth="1"/>
    <col min="4083" max="4083" width="32.5546875" style="1" customWidth="1"/>
    <col min="4084" max="4084" width="5.33203125" style="1" customWidth="1"/>
    <col min="4085" max="4085" width="6" style="1" customWidth="1"/>
    <col min="4086" max="4086" width="8" style="1" customWidth="1"/>
    <col min="4087" max="4087" width="8.109375" style="1" customWidth="1"/>
    <col min="4088" max="4088" width="5.5546875" style="1" customWidth="1"/>
    <col min="4089" max="4089" width="7.5546875" style="1" customWidth="1"/>
    <col min="4090" max="4090" width="8.33203125" style="1" customWidth="1"/>
    <col min="4091" max="4091" width="7.44140625" style="1" bestFit="1" customWidth="1"/>
    <col min="4092" max="4092" width="10" style="1" customWidth="1"/>
    <col min="4093" max="4093" width="3.5546875" style="1" customWidth="1"/>
    <col min="4094" max="4094" width="4" style="1" customWidth="1"/>
    <col min="4095" max="4330" width="9.109375" style="1"/>
    <col min="4331" max="4331" width="12.5546875" style="1" bestFit="1" customWidth="1"/>
    <col min="4332" max="4334" width="4.88671875" style="1" customWidth="1"/>
    <col min="4335" max="4335" width="10.88671875" style="1" customWidth="1"/>
    <col min="4336" max="4336" width="10.88671875" style="1" bestFit="1" customWidth="1"/>
    <col min="4337" max="4337" width="33.109375" style="1" bestFit="1" customWidth="1"/>
    <col min="4338" max="4338" width="11.6640625" style="1" customWidth="1"/>
    <col min="4339" max="4339" width="32.5546875" style="1" customWidth="1"/>
    <col min="4340" max="4340" width="5.33203125" style="1" customWidth="1"/>
    <col min="4341" max="4341" width="6" style="1" customWidth="1"/>
    <col min="4342" max="4342" width="8" style="1" customWidth="1"/>
    <col min="4343" max="4343" width="8.109375" style="1" customWidth="1"/>
    <col min="4344" max="4344" width="5.5546875" style="1" customWidth="1"/>
    <col min="4345" max="4345" width="7.5546875" style="1" customWidth="1"/>
    <col min="4346" max="4346" width="8.33203125" style="1" customWidth="1"/>
    <col min="4347" max="4347" width="7.44140625" style="1" bestFit="1" customWidth="1"/>
    <col min="4348" max="4348" width="10" style="1" customWidth="1"/>
    <col min="4349" max="4349" width="3.5546875" style="1" customWidth="1"/>
    <col min="4350" max="4350" width="4" style="1" customWidth="1"/>
    <col min="4351" max="4586" width="9.109375" style="1"/>
    <col min="4587" max="4587" width="12.5546875" style="1" bestFit="1" customWidth="1"/>
    <col min="4588" max="4590" width="4.88671875" style="1" customWidth="1"/>
    <col min="4591" max="4591" width="10.88671875" style="1" customWidth="1"/>
    <col min="4592" max="4592" width="10.88671875" style="1" bestFit="1" customWidth="1"/>
    <col min="4593" max="4593" width="33.109375" style="1" bestFit="1" customWidth="1"/>
    <col min="4594" max="4594" width="11.6640625" style="1" customWidth="1"/>
    <col min="4595" max="4595" width="32.5546875" style="1" customWidth="1"/>
    <col min="4596" max="4596" width="5.33203125" style="1" customWidth="1"/>
    <col min="4597" max="4597" width="6" style="1" customWidth="1"/>
    <col min="4598" max="4598" width="8" style="1" customWidth="1"/>
    <col min="4599" max="4599" width="8.109375" style="1" customWidth="1"/>
    <col min="4600" max="4600" width="5.5546875" style="1" customWidth="1"/>
    <col min="4601" max="4601" width="7.5546875" style="1" customWidth="1"/>
    <col min="4602" max="4602" width="8.33203125" style="1" customWidth="1"/>
    <col min="4603" max="4603" width="7.44140625" style="1" bestFit="1" customWidth="1"/>
    <col min="4604" max="4604" width="10" style="1" customWidth="1"/>
    <col min="4605" max="4605" width="3.5546875" style="1" customWidth="1"/>
    <col min="4606" max="4606" width="4" style="1" customWidth="1"/>
    <col min="4607" max="4842" width="9.109375" style="1"/>
    <col min="4843" max="4843" width="12.5546875" style="1" bestFit="1" customWidth="1"/>
    <col min="4844" max="4846" width="4.88671875" style="1" customWidth="1"/>
    <col min="4847" max="4847" width="10.88671875" style="1" customWidth="1"/>
    <col min="4848" max="4848" width="10.88671875" style="1" bestFit="1" customWidth="1"/>
    <col min="4849" max="4849" width="33.109375" style="1" bestFit="1" customWidth="1"/>
    <col min="4850" max="4850" width="11.6640625" style="1" customWidth="1"/>
    <col min="4851" max="4851" width="32.5546875" style="1" customWidth="1"/>
    <col min="4852" max="4852" width="5.33203125" style="1" customWidth="1"/>
    <col min="4853" max="4853" width="6" style="1" customWidth="1"/>
    <col min="4854" max="4854" width="8" style="1" customWidth="1"/>
    <col min="4855" max="4855" width="8.109375" style="1" customWidth="1"/>
    <col min="4856" max="4856" width="5.5546875" style="1" customWidth="1"/>
    <col min="4857" max="4857" width="7.5546875" style="1" customWidth="1"/>
    <col min="4858" max="4858" width="8.33203125" style="1" customWidth="1"/>
    <col min="4859" max="4859" width="7.44140625" style="1" bestFit="1" customWidth="1"/>
    <col min="4860" max="4860" width="10" style="1" customWidth="1"/>
    <col min="4861" max="4861" width="3.5546875" style="1" customWidth="1"/>
    <col min="4862" max="4862" width="4" style="1" customWidth="1"/>
    <col min="4863" max="5098" width="9.109375" style="1"/>
    <col min="5099" max="5099" width="12.5546875" style="1" bestFit="1" customWidth="1"/>
    <col min="5100" max="5102" width="4.88671875" style="1" customWidth="1"/>
    <col min="5103" max="5103" width="10.88671875" style="1" customWidth="1"/>
    <col min="5104" max="5104" width="10.88671875" style="1" bestFit="1" customWidth="1"/>
    <col min="5105" max="5105" width="33.109375" style="1" bestFit="1" customWidth="1"/>
    <col min="5106" max="5106" width="11.6640625" style="1" customWidth="1"/>
    <col min="5107" max="5107" width="32.5546875" style="1" customWidth="1"/>
    <col min="5108" max="5108" width="5.33203125" style="1" customWidth="1"/>
    <col min="5109" max="5109" width="6" style="1" customWidth="1"/>
    <col min="5110" max="5110" width="8" style="1" customWidth="1"/>
    <col min="5111" max="5111" width="8.109375" style="1" customWidth="1"/>
    <col min="5112" max="5112" width="5.5546875" style="1" customWidth="1"/>
    <col min="5113" max="5113" width="7.5546875" style="1" customWidth="1"/>
    <col min="5114" max="5114" width="8.33203125" style="1" customWidth="1"/>
    <col min="5115" max="5115" width="7.44140625" style="1" bestFit="1" customWidth="1"/>
    <col min="5116" max="5116" width="10" style="1" customWidth="1"/>
    <col min="5117" max="5117" width="3.5546875" style="1" customWidth="1"/>
    <col min="5118" max="5118" width="4" style="1" customWidth="1"/>
    <col min="5119" max="5354" width="9.109375" style="1"/>
    <col min="5355" max="5355" width="12.5546875" style="1" bestFit="1" customWidth="1"/>
    <col min="5356" max="5358" width="4.88671875" style="1" customWidth="1"/>
    <col min="5359" max="5359" width="10.88671875" style="1" customWidth="1"/>
    <col min="5360" max="5360" width="10.88671875" style="1" bestFit="1" customWidth="1"/>
    <col min="5361" max="5361" width="33.109375" style="1" bestFit="1" customWidth="1"/>
    <col min="5362" max="5362" width="11.6640625" style="1" customWidth="1"/>
    <col min="5363" max="5363" width="32.5546875" style="1" customWidth="1"/>
    <col min="5364" max="5364" width="5.33203125" style="1" customWidth="1"/>
    <col min="5365" max="5365" width="6" style="1" customWidth="1"/>
    <col min="5366" max="5366" width="8" style="1" customWidth="1"/>
    <col min="5367" max="5367" width="8.109375" style="1" customWidth="1"/>
    <col min="5368" max="5368" width="5.5546875" style="1" customWidth="1"/>
    <col min="5369" max="5369" width="7.5546875" style="1" customWidth="1"/>
    <col min="5370" max="5370" width="8.33203125" style="1" customWidth="1"/>
    <col min="5371" max="5371" width="7.44140625" style="1" bestFit="1" customWidth="1"/>
    <col min="5372" max="5372" width="10" style="1" customWidth="1"/>
    <col min="5373" max="5373" width="3.5546875" style="1" customWidth="1"/>
    <col min="5374" max="5374" width="4" style="1" customWidth="1"/>
    <col min="5375" max="5610" width="9.109375" style="1"/>
    <col min="5611" max="5611" width="12.5546875" style="1" bestFit="1" customWidth="1"/>
    <col min="5612" max="5614" width="4.88671875" style="1" customWidth="1"/>
    <col min="5615" max="5615" width="10.88671875" style="1" customWidth="1"/>
    <col min="5616" max="5616" width="10.88671875" style="1" bestFit="1" customWidth="1"/>
    <col min="5617" max="5617" width="33.109375" style="1" bestFit="1" customWidth="1"/>
    <col min="5618" max="5618" width="11.6640625" style="1" customWidth="1"/>
    <col min="5619" max="5619" width="32.5546875" style="1" customWidth="1"/>
    <col min="5620" max="5620" width="5.33203125" style="1" customWidth="1"/>
    <col min="5621" max="5621" width="6" style="1" customWidth="1"/>
    <col min="5622" max="5622" width="8" style="1" customWidth="1"/>
    <col min="5623" max="5623" width="8.109375" style="1" customWidth="1"/>
    <col min="5624" max="5624" width="5.5546875" style="1" customWidth="1"/>
    <col min="5625" max="5625" width="7.5546875" style="1" customWidth="1"/>
    <col min="5626" max="5626" width="8.33203125" style="1" customWidth="1"/>
    <col min="5627" max="5627" width="7.44140625" style="1" bestFit="1" customWidth="1"/>
    <col min="5628" max="5628" width="10" style="1" customWidth="1"/>
    <col min="5629" max="5629" width="3.5546875" style="1" customWidth="1"/>
    <col min="5630" max="5630" width="4" style="1" customWidth="1"/>
    <col min="5631" max="5866" width="9.109375" style="1"/>
    <col min="5867" max="5867" width="12.5546875" style="1" bestFit="1" customWidth="1"/>
    <col min="5868" max="5870" width="4.88671875" style="1" customWidth="1"/>
    <col min="5871" max="5871" width="10.88671875" style="1" customWidth="1"/>
    <col min="5872" max="5872" width="10.88671875" style="1" bestFit="1" customWidth="1"/>
    <col min="5873" max="5873" width="33.109375" style="1" bestFit="1" customWidth="1"/>
    <col min="5874" max="5874" width="11.6640625" style="1" customWidth="1"/>
    <col min="5875" max="5875" width="32.5546875" style="1" customWidth="1"/>
    <col min="5876" max="5876" width="5.33203125" style="1" customWidth="1"/>
    <col min="5877" max="5877" width="6" style="1" customWidth="1"/>
    <col min="5878" max="5878" width="8" style="1" customWidth="1"/>
    <col min="5879" max="5879" width="8.109375" style="1" customWidth="1"/>
    <col min="5880" max="5880" width="5.5546875" style="1" customWidth="1"/>
    <col min="5881" max="5881" width="7.5546875" style="1" customWidth="1"/>
    <col min="5882" max="5882" width="8.33203125" style="1" customWidth="1"/>
    <col min="5883" max="5883" width="7.44140625" style="1" bestFit="1" customWidth="1"/>
    <col min="5884" max="5884" width="10" style="1" customWidth="1"/>
    <col min="5885" max="5885" width="3.5546875" style="1" customWidth="1"/>
    <col min="5886" max="5886" width="4" style="1" customWidth="1"/>
    <col min="5887" max="6122" width="9.109375" style="1"/>
    <col min="6123" max="6123" width="12.5546875" style="1" bestFit="1" customWidth="1"/>
    <col min="6124" max="6126" width="4.88671875" style="1" customWidth="1"/>
    <col min="6127" max="6127" width="10.88671875" style="1" customWidth="1"/>
    <col min="6128" max="6128" width="10.88671875" style="1" bestFit="1" customWidth="1"/>
    <col min="6129" max="6129" width="33.109375" style="1" bestFit="1" customWidth="1"/>
    <col min="6130" max="6130" width="11.6640625" style="1" customWidth="1"/>
    <col min="6131" max="6131" width="32.5546875" style="1" customWidth="1"/>
    <col min="6132" max="6132" width="5.33203125" style="1" customWidth="1"/>
    <col min="6133" max="6133" width="6" style="1" customWidth="1"/>
    <col min="6134" max="6134" width="8" style="1" customWidth="1"/>
    <col min="6135" max="6135" width="8.109375" style="1" customWidth="1"/>
    <col min="6136" max="6136" width="5.5546875" style="1" customWidth="1"/>
    <col min="6137" max="6137" width="7.5546875" style="1" customWidth="1"/>
    <col min="6138" max="6138" width="8.33203125" style="1" customWidth="1"/>
    <col min="6139" max="6139" width="7.44140625" style="1" bestFit="1" customWidth="1"/>
    <col min="6140" max="6140" width="10" style="1" customWidth="1"/>
    <col min="6141" max="6141" width="3.5546875" style="1" customWidth="1"/>
    <col min="6142" max="6142" width="4" style="1" customWidth="1"/>
    <col min="6143" max="6378" width="9.109375" style="1"/>
    <col min="6379" max="6379" width="12.5546875" style="1" bestFit="1" customWidth="1"/>
    <col min="6380" max="6382" width="4.88671875" style="1" customWidth="1"/>
    <col min="6383" max="6383" width="10.88671875" style="1" customWidth="1"/>
    <col min="6384" max="6384" width="10.88671875" style="1" bestFit="1" customWidth="1"/>
    <col min="6385" max="6385" width="33.109375" style="1" bestFit="1" customWidth="1"/>
    <col min="6386" max="6386" width="11.6640625" style="1" customWidth="1"/>
    <col min="6387" max="6387" width="32.5546875" style="1" customWidth="1"/>
    <col min="6388" max="6388" width="5.33203125" style="1" customWidth="1"/>
    <col min="6389" max="6389" width="6" style="1" customWidth="1"/>
    <col min="6390" max="6390" width="8" style="1" customWidth="1"/>
    <col min="6391" max="6391" width="8.109375" style="1" customWidth="1"/>
    <col min="6392" max="6392" width="5.5546875" style="1" customWidth="1"/>
    <col min="6393" max="6393" width="7.5546875" style="1" customWidth="1"/>
    <col min="6394" max="6394" width="8.33203125" style="1" customWidth="1"/>
    <col min="6395" max="6395" width="7.44140625" style="1" bestFit="1" customWidth="1"/>
    <col min="6396" max="6396" width="10" style="1" customWidth="1"/>
    <col min="6397" max="6397" width="3.5546875" style="1" customWidth="1"/>
    <col min="6398" max="6398" width="4" style="1" customWidth="1"/>
    <col min="6399" max="6634" width="9.109375" style="1"/>
    <col min="6635" max="6635" width="12.5546875" style="1" bestFit="1" customWidth="1"/>
    <col min="6636" max="6638" width="4.88671875" style="1" customWidth="1"/>
    <col min="6639" max="6639" width="10.88671875" style="1" customWidth="1"/>
    <col min="6640" max="6640" width="10.88671875" style="1" bestFit="1" customWidth="1"/>
    <col min="6641" max="6641" width="33.109375" style="1" bestFit="1" customWidth="1"/>
    <col min="6642" max="6642" width="11.6640625" style="1" customWidth="1"/>
    <col min="6643" max="6643" width="32.5546875" style="1" customWidth="1"/>
    <col min="6644" max="6644" width="5.33203125" style="1" customWidth="1"/>
    <col min="6645" max="6645" width="6" style="1" customWidth="1"/>
    <col min="6646" max="6646" width="8" style="1" customWidth="1"/>
    <col min="6647" max="6647" width="8.109375" style="1" customWidth="1"/>
    <col min="6648" max="6648" width="5.5546875" style="1" customWidth="1"/>
    <col min="6649" max="6649" width="7.5546875" style="1" customWidth="1"/>
    <col min="6650" max="6650" width="8.33203125" style="1" customWidth="1"/>
    <col min="6651" max="6651" width="7.44140625" style="1" bestFit="1" customWidth="1"/>
    <col min="6652" max="6652" width="10" style="1" customWidth="1"/>
    <col min="6653" max="6653" width="3.5546875" style="1" customWidth="1"/>
    <col min="6654" max="6654" width="4" style="1" customWidth="1"/>
    <col min="6655" max="6890" width="9.109375" style="1"/>
    <col min="6891" max="6891" width="12.5546875" style="1" bestFit="1" customWidth="1"/>
    <col min="6892" max="6894" width="4.88671875" style="1" customWidth="1"/>
    <col min="6895" max="6895" width="10.88671875" style="1" customWidth="1"/>
    <col min="6896" max="6896" width="10.88671875" style="1" bestFit="1" customWidth="1"/>
    <col min="6897" max="6897" width="33.109375" style="1" bestFit="1" customWidth="1"/>
    <col min="6898" max="6898" width="11.6640625" style="1" customWidth="1"/>
    <col min="6899" max="6899" width="32.5546875" style="1" customWidth="1"/>
    <col min="6900" max="6900" width="5.33203125" style="1" customWidth="1"/>
    <col min="6901" max="6901" width="6" style="1" customWidth="1"/>
    <col min="6902" max="6902" width="8" style="1" customWidth="1"/>
    <col min="6903" max="6903" width="8.109375" style="1" customWidth="1"/>
    <col min="6904" max="6904" width="5.5546875" style="1" customWidth="1"/>
    <col min="6905" max="6905" width="7.5546875" style="1" customWidth="1"/>
    <col min="6906" max="6906" width="8.33203125" style="1" customWidth="1"/>
    <col min="6907" max="6907" width="7.44140625" style="1" bestFit="1" customWidth="1"/>
    <col min="6908" max="6908" width="10" style="1" customWidth="1"/>
    <col min="6909" max="6909" width="3.5546875" style="1" customWidth="1"/>
    <col min="6910" max="6910" width="4" style="1" customWidth="1"/>
    <col min="6911" max="7146" width="9.109375" style="1"/>
    <col min="7147" max="7147" width="12.5546875" style="1" bestFit="1" customWidth="1"/>
    <col min="7148" max="7150" width="4.88671875" style="1" customWidth="1"/>
    <col min="7151" max="7151" width="10.88671875" style="1" customWidth="1"/>
    <col min="7152" max="7152" width="10.88671875" style="1" bestFit="1" customWidth="1"/>
    <col min="7153" max="7153" width="33.109375" style="1" bestFit="1" customWidth="1"/>
    <col min="7154" max="7154" width="11.6640625" style="1" customWidth="1"/>
    <col min="7155" max="7155" width="32.5546875" style="1" customWidth="1"/>
    <col min="7156" max="7156" width="5.33203125" style="1" customWidth="1"/>
    <col min="7157" max="7157" width="6" style="1" customWidth="1"/>
    <col min="7158" max="7158" width="8" style="1" customWidth="1"/>
    <col min="7159" max="7159" width="8.109375" style="1" customWidth="1"/>
    <col min="7160" max="7160" width="5.5546875" style="1" customWidth="1"/>
    <col min="7161" max="7161" width="7.5546875" style="1" customWidth="1"/>
    <col min="7162" max="7162" width="8.33203125" style="1" customWidth="1"/>
    <col min="7163" max="7163" width="7.44140625" style="1" bestFit="1" customWidth="1"/>
    <col min="7164" max="7164" width="10" style="1" customWidth="1"/>
    <col min="7165" max="7165" width="3.5546875" style="1" customWidth="1"/>
    <col min="7166" max="7166" width="4" style="1" customWidth="1"/>
    <col min="7167" max="7402" width="9.109375" style="1"/>
    <col min="7403" max="7403" width="12.5546875" style="1" bestFit="1" customWidth="1"/>
    <col min="7404" max="7406" width="4.88671875" style="1" customWidth="1"/>
    <col min="7407" max="7407" width="10.88671875" style="1" customWidth="1"/>
    <col min="7408" max="7408" width="10.88671875" style="1" bestFit="1" customWidth="1"/>
    <col min="7409" max="7409" width="33.109375" style="1" bestFit="1" customWidth="1"/>
    <col min="7410" max="7410" width="11.6640625" style="1" customWidth="1"/>
    <col min="7411" max="7411" width="32.5546875" style="1" customWidth="1"/>
    <col min="7412" max="7412" width="5.33203125" style="1" customWidth="1"/>
    <col min="7413" max="7413" width="6" style="1" customWidth="1"/>
    <col min="7414" max="7414" width="8" style="1" customWidth="1"/>
    <col min="7415" max="7415" width="8.109375" style="1" customWidth="1"/>
    <col min="7416" max="7416" width="5.5546875" style="1" customWidth="1"/>
    <col min="7417" max="7417" width="7.5546875" style="1" customWidth="1"/>
    <col min="7418" max="7418" width="8.33203125" style="1" customWidth="1"/>
    <col min="7419" max="7419" width="7.44140625" style="1" bestFit="1" customWidth="1"/>
    <col min="7420" max="7420" width="10" style="1" customWidth="1"/>
    <col min="7421" max="7421" width="3.5546875" style="1" customWidth="1"/>
    <col min="7422" max="7422" width="4" style="1" customWidth="1"/>
    <col min="7423" max="7658" width="9.109375" style="1"/>
    <col min="7659" max="7659" width="12.5546875" style="1" bestFit="1" customWidth="1"/>
    <col min="7660" max="7662" width="4.88671875" style="1" customWidth="1"/>
    <col min="7663" max="7663" width="10.88671875" style="1" customWidth="1"/>
    <col min="7664" max="7664" width="10.88671875" style="1" bestFit="1" customWidth="1"/>
    <col min="7665" max="7665" width="33.109375" style="1" bestFit="1" customWidth="1"/>
    <col min="7666" max="7666" width="11.6640625" style="1" customWidth="1"/>
    <col min="7667" max="7667" width="32.5546875" style="1" customWidth="1"/>
    <col min="7668" max="7668" width="5.33203125" style="1" customWidth="1"/>
    <col min="7669" max="7669" width="6" style="1" customWidth="1"/>
    <col min="7670" max="7670" width="8" style="1" customWidth="1"/>
    <col min="7671" max="7671" width="8.109375" style="1" customWidth="1"/>
    <col min="7672" max="7672" width="5.5546875" style="1" customWidth="1"/>
    <col min="7673" max="7673" width="7.5546875" style="1" customWidth="1"/>
    <col min="7674" max="7674" width="8.33203125" style="1" customWidth="1"/>
    <col min="7675" max="7675" width="7.44140625" style="1" bestFit="1" customWidth="1"/>
    <col min="7676" max="7676" width="10" style="1" customWidth="1"/>
    <col min="7677" max="7677" width="3.5546875" style="1" customWidth="1"/>
    <col min="7678" max="7678" width="4" style="1" customWidth="1"/>
    <col min="7679" max="7914" width="9.109375" style="1"/>
    <col min="7915" max="7915" width="12.5546875" style="1" bestFit="1" customWidth="1"/>
    <col min="7916" max="7918" width="4.88671875" style="1" customWidth="1"/>
    <col min="7919" max="7919" width="10.88671875" style="1" customWidth="1"/>
    <col min="7920" max="7920" width="10.88671875" style="1" bestFit="1" customWidth="1"/>
    <col min="7921" max="7921" width="33.109375" style="1" bestFit="1" customWidth="1"/>
    <col min="7922" max="7922" width="11.6640625" style="1" customWidth="1"/>
    <col min="7923" max="7923" width="32.5546875" style="1" customWidth="1"/>
    <col min="7924" max="7924" width="5.33203125" style="1" customWidth="1"/>
    <col min="7925" max="7925" width="6" style="1" customWidth="1"/>
    <col min="7926" max="7926" width="8" style="1" customWidth="1"/>
    <col min="7927" max="7927" width="8.109375" style="1" customWidth="1"/>
    <col min="7928" max="7928" width="5.5546875" style="1" customWidth="1"/>
    <col min="7929" max="7929" width="7.5546875" style="1" customWidth="1"/>
    <col min="7930" max="7930" width="8.33203125" style="1" customWidth="1"/>
    <col min="7931" max="7931" width="7.44140625" style="1" bestFit="1" customWidth="1"/>
    <col min="7932" max="7932" width="10" style="1" customWidth="1"/>
    <col min="7933" max="7933" width="3.5546875" style="1" customWidth="1"/>
    <col min="7934" max="7934" width="4" style="1" customWidth="1"/>
    <col min="7935" max="8170" width="9.109375" style="1"/>
    <col min="8171" max="8171" width="12.5546875" style="1" bestFit="1" customWidth="1"/>
    <col min="8172" max="8174" width="4.88671875" style="1" customWidth="1"/>
    <col min="8175" max="8175" width="10.88671875" style="1" customWidth="1"/>
    <col min="8176" max="8176" width="10.88671875" style="1" bestFit="1" customWidth="1"/>
    <col min="8177" max="8177" width="33.109375" style="1" bestFit="1" customWidth="1"/>
    <col min="8178" max="8178" width="11.6640625" style="1" customWidth="1"/>
    <col min="8179" max="8179" width="32.5546875" style="1" customWidth="1"/>
    <col min="8180" max="8180" width="5.33203125" style="1" customWidth="1"/>
    <col min="8181" max="8181" width="6" style="1" customWidth="1"/>
    <col min="8182" max="8182" width="8" style="1" customWidth="1"/>
    <col min="8183" max="8183" width="8.109375" style="1" customWidth="1"/>
    <col min="8184" max="8184" width="5.5546875" style="1" customWidth="1"/>
    <col min="8185" max="8185" width="7.5546875" style="1" customWidth="1"/>
    <col min="8186" max="8186" width="8.33203125" style="1" customWidth="1"/>
    <col min="8187" max="8187" width="7.44140625" style="1" bestFit="1" customWidth="1"/>
    <col min="8188" max="8188" width="10" style="1" customWidth="1"/>
    <col min="8189" max="8189" width="3.5546875" style="1" customWidth="1"/>
    <col min="8190" max="8190" width="4" style="1" customWidth="1"/>
    <col min="8191" max="8426" width="9.109375" style="1"/>
    <col min="8427" max="8427" width="12.5546875" style="1" bestFit="1" customWidth="1"/>
    <col min="8428" max="8430" width="4.88671875" style="1" customWidth="1"/>
    <col min="8431" max="8431" width="10.88671875" style="1" customWidth="1"/>
    <col min="8432" max="8432" width="10.88671875" style="1" bestFit="1" customWidth="1"/>
    <col min="8433" max="8433" width="33.109375" style="1" bestFit="1" customWidth="1"/>
    <col min="8434" max="8434" width="11.6640625" style="1" customWidth="1"/>
    <col min="8435" max="8435" width="32.5546875" style="1" customWidth="1"/>
    <col min="8436" max="8436" width="5.33203125" style="1" customWidth="1"/>
    <col min="8437" max="8437" width="6" style="1" customWidth="1"/>
    <col min="8438" max="8438" width="8" style="1" customWidth="1"/>
    <col min="8439" max="8439" width="8.109375" style="1" customWidth="1"/>
    <col min="8440" max="8440" width="5.5546875" style="1" customWidth="1"/>
    <col min="8441" max="8441" width="7.5546875" style="1" customWidth="1"/>
    <col min="8442" max="8442" width="8.33203125" style="1" customWidth="1"/>
    <col min="8443" max="8443" width="7.44140625" style="1" bestFit="1" customWidth="1"/>
    <col min="8444" max="8444" width="10" style="1" customWidth="1"/>
    <col min="8445" max="8445" width="3.5546875" style="1" customWidth="1"/>
    <col min="8446" max="8446" width="4" style="1" customWidth="1"/>
    <col min="8447" max="8682" width="9.109375" style="1"/>
    <col min="8683" max="8683" width="12.5546875" style="1" bestFit="1" customWidth="1"/>
    <col min="8684" max="8686" width="4.88671875" style="1" customWidth="1"/>
    <col min="8687" max="8687" width="10.88671875" style="1" customWidth="1"/>
    <col min="8688" max="8688" width="10.88671875" style="1" bestFit="1" customWidth="1"/>
    <col min="8689" max="8689" width="33.109375" style="1" bestFit="1" customWidth="1"/>
    <col min="8690" max="8690" width="11.6640625" style="1" customWidth="1"/>
    <col min="8691" max="8691" width="32.5546875" style="1" customWidth="1"/>
    <col min="8692" max="8692" width="5.33203125" style="1" customWidth="1"/>
    <col min="8693" max="8693" width="6" style="1" customWidth="1"/>
    <col min="8694" max="8694" width="8" style="1" customWidth="1"/>
    <col min="8695" max="8695" width="8.109375" style="1" customWidth="1"/>
    <col min="8696" max="8696" width="5.5546875" style="1" customWidth="1"/>
    <col min="8697" max="8697" width="7.5546875" style="1" customWidth="1"/>
    <col min="8698" max="8698" width="8.33203125" style="1" customWidth="1"/>
    <col min="8699" max="8699" width="7.44140625" style="1" bestFit="1" customWidth="1"/>
    <col min="8700" max="8700" width="10" style="1" customWidth="1"/>
    <col min="8701" max="8701" width="3.5546875" style="1" customWidth="1"/>
    <col min="8702" max="8702" width="4" style="1" customWidth="1"/>
    <col min="8703" max="8938" width="9.109375" style="1"/>
    <col min="8939" max="8939" width="12.5546875" style="1" bestFit="1" customWidth="1"/>
    <col min="8940" max="8942" width="4.88671875" style="1" customWidth="1"/>
    <col min="8943" max="8943" width="10.88671875" style="1" customWidth="1"/>
    <col min="8944" max="8944" width="10.88671875" style="1" bestFit="1" customWidth="1"/>
    <col min="8945" max="8945" width="33.109375" style="1" bestFit="1" customWidth="1"/>
    <col min="8946" max="8946" width="11.6640625" style="1" customWidth="1"/>
    <col min="8947" max="8947" width="32.5546875" style="1" customWidth="1"/>
    <col min="8948" max="8948" width="5.33203125" style="1" customWidth="1"/>
    <col min="8949" max="8949" width="6" style="1" customWidth="1"/>
    <col min="8950" max="8950" width="8" style="1" customWidth="1"/>
    <col min="8951" max="8951" width="8.109375" style="1" customWidth="1"/>
    <col min="8952" max="8952" width="5.5546875" style="1" customWidth="1"/>
    <col min="8953" max="8953" width="7.5546875" style="1" customWidth="1"/>
    <col min="8954" max="8954" width="8.33203125" style="1" customWidth="1"/>
    <col min="8955" max="8955" width="7.44140625" style="1" bestFit="1" customWidth="1"/>
    <col min="8956" max="8956" width="10" style="1" customWidth="1"/>
    <col min="8957" max="8957" width="3.5546875" style="1" customWidth="1"/>
    <col min="8958" max="8958" width="4" style="1" customWidth="1"/>
    <col min="8959" max="9194" width="9.109375" style="1"/>
    <col min="9195" max="9195" width="12.5546875" style="1" bestFit="1" customWidth="1"/>
    <col min="9196" max="9198" width="4.88671875" style="1" customWidth="1"/>
    <col min="9199" max="9199" width="10.88671875" style="1" customWidth="1"/>
    <col min="9200" max="9200" width="10.88671875" style="1" bestFit="1" customWidth="1"/>
    <col min="9201" max="9201" width="33.109375" style="1" bestFit="1" customWidth="1"/>
    <col min="9202" max="9202" width="11.6640625" style="1" customWidth="1"/>
    <col min="9203" max="9203" width="32.5546875" style="1" customWidth="1"/>
    <col min="9204" max="9204" width="5.33203125" style="1" customWidth="1"/>
    <col min="9205" max="9205" width="6" style="1" customWidth="1"/>
    <col min="9206" max="9206" width="8" style="1" customWidth="1"/>
    <col min="9207" max="9207" width="8.109375" style="1" customWidth="1"/>
    <col min="9208" max="9208" width="5.5546875" style="1" customWidth="1"/>
    <col min="9209" max="9209" width="7.5546875" style="1" customWidth="1"/>
    <col min="9210" max="9210" width="8.33203125" style="1" customWidth="1"/>
    <col min="9211" max="9211" width="7.44140625" style="1" bestFit="1" customWidth="1"/>
    <col min="9212" max="9212" width="10" style="1" customWidth="1"/>
    <col min="9213" max="9213" width="3.5546875" style="1" customWidth="1"/>
    <col min="9214" max="9214" width="4" style="1" customWidth="1"/>
    <col min="9215" max="9450" width="9.109375" style="1"/>
    <col min="9451" max="9451" width="12.5546875" style="1" bestFit="1" customWidth="1"/>
    <col min="9452" max="9454" width="4.88671875" style="1" customWidth="1"/>
    <col min="9455" max="9455" width="10.88671875" style="1" customWidth="1"/>
    <col min="9456" max="9456" width="10.88671875" style="1" bestFit="1" customWidth="1"/>
    <col min="9457" max="9457" width="33.109375" style="1" bestFit="1" customWidth="1"/>
    <col min="9458" max="9458" width="11.6640625" style="1" customWidth="1"/>
    <col min="9459" max="9459" width="32.5546875" style="1" customWidth="1"/>
    <col min="9460" max="9460" width="5.33203125" style="1" customWidth="1"/>
    <col min="9461" max="9461" width="6" style="1" customWidth="1"/>
    <col min="9462" max="9462" width="8" style="1" customWidth="1"/>
    <col min="9463" max="9463" width="8.109375" style="1" customWidth="1"/>
    <col min="9464" max="9464" width="5.5546875" style="1" customWidth="1"/>
    <col min="9465" max="9465" width="7.5546875" style="1" customWidth="1"/>
    <col min="9466" max="9466" width="8.33203125" style="1" customWidth="1"/>
    <col min="9467" max="9467" width="7.44140625" style="1" bestFit="1" customWidth="1"/>
    <col min="9468" max="9468" width="10" style="1" customWidth="1"/>
    <col min="9469" max="9469" width="3.5546875" style="1" customWidth="1"/>
    <col min="9470" max="9470" width="4" style="1" customWidth="1"/>
    <col min="9471" max="9706" width="9.109375" style="1"/>
    <col min="9707" max="9707" width="12.5546875" style="1" bestFit="1" customWidth="1"/>
    <col min="9708" max="9710" width="4.88671875" style="1" customWidth="1"/>
    <col min="9711" max="9711" width="10.88671875" style="1" customWidth="1"/>
    <col min="9712" max="9712" width="10.88671875" style="1" bestFit="1" customWidth="1"/>
    <col min="9713" max="9713" width="33.109375" style="1" bestFit="1" customWidth="1"/>
    <col min="9714" max="9714" width="11.6640625" style="1" customWidth="1"/>
    <col min="9715" max="9715" width="32.5546875" style="1" customWidth="1"/>
    <col min="9716" max="9716" width="5.33203125" style="1" customWidth="1"/>
    <col min="9717" max="9717" width="6" style="1" customWidth="1"/>
    <col min="9718" max="9718" width="8" style="1" customWidth="1"/>
    <col min="9719" max="9719" width="8.109375" style="1" customWidth="1"/>
    <col min="9720" max="9720" width="5.5546875" style="1" customWidth="1"/>
    <col min="9721" max="9721" width="7.5546875" style="1" customWidth="1"/>
    <col min="9722" max="9722" width="8.33203125" style="1" customWidth="1"/>
    <col min="9723" max="9723" width="7.44140625" style="1" bestFit="1" customWidth="1"/>
    <col min="9724" max="9724" width="10" style="1" customWidth="1"/>
    <col min="9725" max="9725" width="3.5546875" style="1" customWidth="1"/>
    <col min="9726" max="9726" width="4" style="1" customWidth="1"/>
    <col min="9727" max="9962" width="9.109375" style="1"/>
    <col min="9963" max="9963" width="12.5546875" style="1" bestFit="1" customWidth="1"/>
    <col min="9964" max="9966" width="4.88671875" style="1" customWidth="1"/>
    <col min="9967" max="9967" width="10.88671875" style="1" customWidth="1"/>
    <col min="9968" max="9968" width="10.88671875" style="1" bestFit="1" customWidth="1"/>
    <col min="9969" max="9969" width="33.109375" style="1" bestFit="1" customWidth="1"/>
    <col min="9970" max="9970" width="11.6640625" style="1" customWidth="1"/>
    <col min="9971" max="9971" width="32.5546875" style="1" customWidth="1"/>
    <col min="9972" max="9972" width="5.33203125" style="1" customWidth="1"/>
    <col min="9973" max="9973" width="6" style="1" customWidth="1"/>
    <col min="9974" max="9974" width="8" style="1" customWidth="1"/>
    <col min="9975" max="9975" width="8.109375" style="1" customWidth="1"/>
    <col min="9976" max="9976" width="5.5546875" style="1" customWidth="1"/>
    <col min="9977" max="9977" width="7.5546875" style="1" customWidth="1"/>
    <col min="9978" max="9978" width="8.33203125" style="1" customWidth="1"/>
    <col min="9979" max="9979" width="7.44140625" style="1" bestFit="1" customWidth="1"/>
    <col min="9980" max="9980" width="10" style="1" customWidth="1"/>
    <col min="9981" max="9981" width="3.5546875" style="1" customWidth="1"/>
    <col min="9982" max="9982" width="4" style="1" customWidth="1"/>
    <col min="9983" max="10218" width="9.109375" style="1"/>
    <col min="10219" max="10219" width="12.5546875" style="1" bestFit="1" customWidth="1"/>
    <col min="10220" max="10222" width="4.88671875" style="1" customWidth="1"/>
    <col min="10223" max="10223" width="10.88671875" style="1" customWidth="1"/>
    <col min="10224" max="10224" width="10.88671875" style="1" bestFit="1" customWidth="1"/>
    <col min="10225" max="10225" width="33.109375" style="1" bestFit="1" customWidth="1"/>
    <col min="10226" max="10226" width="11.6640625" style="1" customWidth="1"/>
    <col min="10227" max="10227" width="32.5546875" style="1" customWidth="1"/>
    <col min="10228" max="10228" width="5.33203125" style="1" customWidth="1"/>
    <col min="10229" max="10229" width="6" style="1" customWidth="1"/>
    <col min="10230" max="10230" width="8" style="1" customWidth="1"/>
    <col min="10231" max="10231" width="8.109375" style="1" customWidth="1"/>
    <col min="10232" max="10232" width="5.5546875" style="1" customWidth="1"/>
    <col min="10233" max="10233" width="7.5546875" style="1" customWidth="1"/>
    <col min="10234" max="10234" width="8.33203125" style="1" customWidth="1"/>
    <col min="10235" max="10235" width="7.44140625" style="1" bestFit="1" customWidth="1"/>
    <col min="10236" max="10236" width="10" style="1" customWidth="1"/>
    <col min="10237" max="10237" width="3.5546875" style="1" customWidth="1"/>
    <col min="10238" max="10238" width="4" style="1" customWidth="1"/>
    <col min="10239" max="10474" width="9.109375" style="1"/>
    <col min="10475" max="10475" width="12.5546875" style="1" bestFit="1" customWidth="1"/>
    <col min="10476" max="10478" width="4.88671875" style="1" customWidth="1"/>
    <col min="10479" max="10479" width="10.88671875" style="1" customWidth="1"/>
    <col min="10480" max="10480" width="10.88671875" style="1" bestFit="1" customWidth="1"/>
    <col min="10481" max="10481" width="33.109375" style="1" bestFit="1" customWidth="1"/>
    <col min="10482" max="10482" width="11.6640625" style="1" customWidth="1"/>
    <col min="10483" max="10483" width="32.5546875" style="1" customWidth="1"/>
    <col min="10484" max="10484" width="5.33203125" style="1" customWidth="1"/>
    <col min="10485" max="10485" width="6" style="1" customWidth="1"/>
    <col min="10486" max="10486" width="8" style="1" customWidth="1"/>
    <col min="10487" max="10487" width="8.109375" style="1" customWidth="1"/>
    <col min="10488" max="10488" width="5.5546875" style="1" customWidth="1"/>
    <col min="10489" max="10489" width="7.5546875" style="1" customWidth="1"/>
    <col min="10490" max="10490" width="8.33203125" style="1" customWidth="1"/>
    <col min="10491" max="10491" width="7.44140625" style="1" bestFit="1" customWidth="1"/>
    <col min="10492" max="10492" width="10" style="1" customWidth="1"/>
    <col min="10493" max="10493" width="3.5546875" style="1" customWidth="1"/>
    <col min="10494" max="10494" width="4" style="1" customWidth="1"/>
    <col min="10495" max="10730" width="9.109375" style="1"/>
    <col min="10731" max="10731" width="12.5546875" style="1" bestFit="1" customWidth="1"/>
    <col min="10732" max="10734" width="4.88671875" style="1" customWidth="1"/>
    <col min="10735" max="10735" width="10.88671875" style="1" customWidth="1"/>
    <col min="10736" max="10736" width="10.88671875" style="1" bestFit="1" customWidth="1"/>
    <col min="10737" max="10737" width="33.109375" style="1" bestFit="1" customWidth="1"/>
    <col min="10738" max="10738" width="11.6640625" style="1" customWidth="1"/>
    <col min="10739" max="10739" width="32.5546875" style="1" customWidth="1"/>
    <col min="10740" max="10740" width="5.33203125" style="1" customWidth="1"/>
    <col min="10741" max="10741" width="6" style="1" customWidth="1"/>
    <col min="10742" max="10742" width="8" style="1" customWidth="1"/>
    <col min="10743" max="10743" width="8.109375" style="1" customWidth="1"/>
    <col min="10744" max="10744" width="5.5546875" style="1" customWidth="1"/>
    <col min="10745" max="10745" width="7.5546875" style="1" customWidth="1"/>
    <col min="10746" max="10746" width="8.33203125" style="1" customWidth="1"/>
    <col min="10747" max="10747" width="7.44140625" style="1" bestFit="1" customWidth="1"/>
    <col min="10748" max="10748" width="10" style="1" customWidth="1"/>
    <col min="10749" max="10749" width="3.5546875" style="1" customWidth="1"/>
    <col min="10750" max="10750" width="4" style="1" customWidth="1"/>
    <col min="10751" max="10986" width="9.109375" style="1"/>
    <col min="10987" max="10987" width="12.5546875" style="1" bestFit="1" customWidth="1"/>
    <col min="10988" max="10990" width="4.88671875" style="1" customWidth="1"/>
    <col min="10991" max="10991" width="10.88671875" style="1" customWidth="1"/>
    <col min="10992" max="10992" width="10.88671875" style="1" bestFit="1" customWidth="1"/>
    <col min="10993" max="10993" width="33.109375" style="1" bestFit="1" customWidth="1"/>
    <col min="10994" max="10994" width="11.6640625" style="1" customWidth="1"/>
    <col min="10995" max="10995" width="32.5546875" style="1" customWidth="1"/>
    <col min="10996" max="10996" width="5.33203125" style="1" customWidth="1"/>
    <col min="10997" max="10997" width="6" style="1" customWidth="1"/>
    <col min="10998" max="10998" width="8" style="1" customWidth="1"/>
    <col min="10999" max="10999" width="8.109375" style="1" customWidth="1"/>
    <col min="11000" max="11000" width="5.5546875" style="1" customWidth="1"/>
    <col min="11001" max="11001" width="7.5546875" style="1" customWidth="1"/>
    <col min="11002" max="11002" width="8.33203125" style="1" customWidth="1"/>
    <col min="11003" max="11003" width="7.44140625" style="1" bestFit="1" customWidth="1"/>
    <col min="11004" max="11004" width="10" style="1" customWidth="1"/>
    <col min="11005" max="11005" width="3.5546875" style="1" customWidth="1"/>
    <col min="11006" max="11006" width="4" style="1" customWidth="1"/>
    <col min="11007" max="11242" width="9.109375" style="1"/>
    <col min="11243" max="11243" width="12.5546875" style="1" bestFit="1" customWidth="1"/>
    <col min="11244" max="11246" width="4.88671875" style="1" customWidth="1"/>
    <col min="11247" max="11247" width="10.88671875" style="1" customWidth="1"/>
    <col min="11248" max="11248" width="10.88671875" style="1" bestFit="1" customWidth="1"/>
    <col min="11249" max="11249" width="33.109375" style="1" bestFit="1" customWidth="1"/>
    <col min="11250" max="11250" width="11.6640625" style="1" customWidth="1"/>
    <col min="11251" max="11251" width="32.5546875" style="1" customWidth="1"/>
    <col min="11252" max="11252" width="5.33203125" style="1" customWidth="1"/>
    <col min="11253" max="11253" width="6" style="1" customWidth="1"/>
    <col min="11254" max="11254" width="8" style="1" customWidth="1"/>
    <col min="11255" max="11255" width="8.109375" style="1" customWidth="1"/>
    <col min="11256" max="11256" width="5.5546875" style="1" customWidth="1"/>
    <col min="11257" max="11257" width="7.5546875" style="1" customWidth="1"/>
    <col min="11258" max="11258" width="8.33203125" style="1" customWidth="1"/>
    <col min="11259" max="11259" width="7.44140625" style="1" bestFit="1" customWidth="1"/>
    <col min="11260" max="11260" width="10" style="1" customWidth="1"/>
    <col min="11261" max="11261" width="3.5546875" style="1" customWidth="1"/>
    <col min="11262" max="11262" width="4" style="1" customWidth="1"/>
    <col min="11263" max="11498" width="9.109375" style="1"/>
    <col min="11499" max="11499" width="12.5546875" style="1" bestFit="1" customWidth="1"/>
    <col min="11500" max="11502" width="4.88671875" style="1" customWidth="1"/>
    <col min="11503" max="11503" width="10.88671875" style="1" customWidth="1"/>
    <col min="11504" max="11504" width="10.88671875" style="1" bestFit="1" customWidth="1"/>
    <col min="11505" max="11505" width="33.109375" style="1" bestFit="1" customWidth="1"/>
    <col min="11506" max="11506" width="11.6640625" style="1" customWidth="1"/>
    <col min="11507" max="11507" width="32.5546875" style="1" customWidth="1"/>
    <col min="11508" max="11508" width="5.33203125" style="1" customWidth="1"/>
    <col min="11509" max="11509" width="6" style="1" customWidth="1"/>
    <col min="11510" max="11510" width="8" style="1" customWidth="1"/>
    <col min="11511" max="11511" width="8.109375" style="1" customWidth="1"/>
    <col min="11512" max="11512" width="5.5546875" style="1" customWidth="1"/>
    <col min="11513" max="11513" width="7.5546875" style="1" customWidth="1"/>
    <col min="11514" max="11514" width="8.33203125" style="1" customWidth="1"/>
    <col min="11515" max="11515" width="7.44140625" style="1" bestFit="1" customWidth="1"/>
    <col min="11516" max="11516" width="10" style="1" customWidth="1"/>
    <col min="11517" max="11517" width="3.5546875" style="1" customWidth="1"/>
    <col min="11518" max="11518" width="4" style="1" customWidth="1"/>
    <col min="11519" max="11754" width="9.109375" style="1"/>
    <col min="11755" max="11755" width="12.5546875" style="1" bestFit="1" customWidth="1"/>
    <col min="11756" max="11758" width="4.88671875" style="1" customWidth="1"/>
    <col min="11759" max="11759" width="10.88671875" style="1" customWidth="1"/>
    <col min="11760" max="11760" width="10.88671875" style="1" bestFit="1" customWidth="1"/>
    <col min="11761" max="11761" width="33.109375" style="1" bestFit="1" customWidth="1"/>
    <col min="11762" max="11762" width="11.6640625" style="1" customWidth="1"/>
    <col min="11763" max="11763" width="32.5546875" style="1" customWidth="1"/>
    <col min="11764" max="11764" width="5.33203125" style="1" customWidth="1"/>
    <col min="11765" max="11765" width="6" style="1" customWidth="1"/>
    <col min="11766" max="11766" width="8" style="1" customWidth="1"/>
    <col min="11767" max="11767" width="8.109375" style="1" customWidth="1"/>
    <col min="11768" max="11768" width="5.5546875" style="1" customWidth="1"/>
    <col min="11769" max="11769" width="7.5546875" style="1" customWidth="1"/>
    <col min="11770" max="11770" width="8.33203125" style="1" customWidth="1"/>
    <col min="11771" max="11771" width="7.44140625" style="1" bestFit="1" customWidth="1"/>
    <col min="11772" max="11772" width="10" style="1" customWidth="1"/>
    <col min="11773" max="11773" width="3.5546875" style="1" customWidth="1"/>
    <col min="11774" max="11774" width="4" style="1" customWidth="1"/>
    <col min="11775" max="12010" width="9.109375" style="1"/>
    <col min="12011" max="12011" width="12.5546875" style="1" bestFit="1" customWidth="1"/>
    <col min="12012" max="12014" width="4.88671875" style="1" customWidth="1"/>
    <col min="12015" max="12015" width="10.88671875" style="1" customWidth="1"/>
    <col min="12016" max="12016" width="10.88671875" style="1" bestFit="1" customWidth="1"/>
    <col min="12017" max="12017" width="33.109375" style="1" bestFit="1" customWidth="1"/>
    <col min="12018" max="12018" width="11.6640625" style="1" customWidth="1"/>
    <col min="12019" max="12019" width="32.5546875" style="1" customWidth="1"/>
    <col min="12020" max="12020" width="5.33203125" style="1" customWidth="1"/>
    <col min="12021" max="12021" width="6" style="1" customWidth="1"/>
    <col min="12022" max="12022" width="8" style="1" customWidth="1"/>
    <col min="12023" max="12023" width="8.109375" style="1" customWidth="1"/>
    <col min="12024" max="12024" width="5.5546875" style="1" customWidth="1"/>
    <col min="12025" max="12025" width="7.5546875" style="1" customWidth="1"/>
    <col min="12026" max="12026" width="8.33203125" style="1" customWidth="1"/>
    <col min="12027" max="12027" width="7.44140625" style="1" bestFit="1" customWidth="1"/>
    <col min="12028" max="12028" width="10" style="1" customWidth="1"/>
    <col min="12029" max="12029" width="3.5546875" style="1" customWidth="1"/>
    <col min="12030" max="12030" width="4" style="1" customWidth="1"/>
    <col min="12031" max="12266" width="9.109375" style="1"/>
    <col min="12267" max="12267" width="12.5546875" style="1" bestFit="1" customWidth="1"/>
    <col min="12268" max="12270" width="4.88671875" style="1" customWidth="1"/>
    <col min="12271" max="12271" width="10.88671875" style="1" customWidth="1"/>
    <col min="12272" max="12272" width="10.88671875" style="1" bestFit="1" customWidth="1"/>
    <col min="12273" max="12273" width="33.109375" style="1" bestFit="1" customWidth="1"/>
    <col min="12274" max="12274" width="11.6640625" style="1" customWidth="1"/>
    <col min="12275" max="12275" width="32.5546875" style="1" customWidth="1"/>
    <col min="12276" max="12276" width="5.33203125" style="1" customWidth="1"/>
    <col min="12277" max="12277" width="6" style="1" customWidth="1"/>
    <col min="12278" max="12278" width="8" style="1" customWidth="1"/>
    <col min="12279" max="12279" width="8.109375" style="1" customWidth="1"/>
    <col min="12280" max="12280" width="5.5546875" style="1" customWidth="1"/>
    <col min="12281" max="12281" width="7.5546875" style="1" customWidth="1"/>
    <col min="12282" max="12282" width="8.33203125" style="1" customWidth="1"/>
    <col min="12283" max="12283" width="7.44140625" style="1" bestFit="1" customWidth="1"/>
    <col min="12284" max="12284" width="10" style="1" customWidth="1"/>
    <col min="12285" max="12285" width="3.5546875" style="1" customWidth="1"/>
    <col min="12286" max="12286" width="4" style="1" customWidth="1"/>
    <col min="12287" max="12522" width="9.109375" style="1"/>
    <col min="12523" max="12523" width="12.5546875" style="1" bestFit="1" customWidth="1"/>
    <col min="12524" max="12526" width="4.88671875" style="1" customWidth="1"/>
    <col min="12527" max="12527" width="10.88671875" style="1" customWidth="1"/>
    <col min="12528" max="12528" width="10.88671875" style="1" bestFit="1" customWidth="1"/>
    <col min="12529" max="12529" width="33.109375" style="1" bestFit="1" customWidth="1"/>
    <col min="12530" max="12530" width="11.6640625" style="1" customWidth="1"/>
    <col min="12531" max="12531" width="32.5546875" style="1" customWidth="1"/>
    <col min="12532" max="12532" width="5.33203125" style="1" customWidth="1"/>
    <col min="12533" max="12533" width="6" style="1" customWidth="1"/>
    <col min="12534" max="12534" width="8" style="1" customWidth="1"/>
    <col min="12535" max="12535" width="8.109375" style="1" customWidth="1"/>
    <col min="12536" max="12536" width="5.5546875" style="1" customWidth="1"/>
    <col min="12537" max="12537" width="7.5546875" style="1" customWidth="1"/>
    <col min="12538" max="12538" width="8.33203125" style="1" customWidth="1"/>
    <col min="12539" max="12539" width="7.44140625" style="1" bestFit="1" customWidth="1"/>
    <col min="12540" max="12540" width="10" style="1" customWidth="1"/>
    <col min="12541" max="12541" width="3.5546875" style="1" customWidth="1"/>
    <col min="12542" max="12542" width="4" style="1" customWidth="1"/>
    <col min="12543" max="12778" width="9.109375" style="1"/>
    <col min="12779" max="12779" width="12.5546875" style="1" bestFit="1" customWidth="1"/>
    <col min="12780" max="12782" width="4.88671875" style="1" customWidth="1"/>
    <col min="12783" max="12783" width="10.88671875" style="1" customWidth="1"/>
    <col min="12784" max="12784" width="10.88671875" style="1" bestFit="1" customWidth="1"/>
    <col min="12785" max="12785" width="33.109375" style="1" bestFit="1" customWidth="1"/>
    <col min="12786" max="12786" width="11.6640625" style="1" customWidth="1"/>
    <col min="12787" max="12787" width="32.5546875" style="1" customWidth="1"/>
    <col min="12788" max="12788" width="5.33203125" style="1" customWidth="1"/>
    <col min="12789" max="12789" width="6" style="1" customWidth="1"/>
    <col min="12790" max="12790" width="8" style="1" customWidth="1"/>
    <col min="12791" max="12791" width="8.109375" style="1" customWidth="1"/>
    <col min="12792" max="12792" width="5.5546875" style="1" customWidth="1"/>
    <col min="12793" max="12793" width="7.5546875" style="1" customWidth="1"/>
    <col min="12794" max="12794" width="8.33203125" style="1" customWidth="1"/>
    <col min="12795" max="12795" width="7.44140625" style="1" bestFit="1" customWidth="1"/>
    <col min="12796" max="12796" width="10" style="1" customWidth="1"/>
    <col min="12797" max="12797" width="3.5546875" style="1" customWidth="1"/>
    <col min="12798" max="12798" width="4" style="1" customWidth="1"/>
    <col min="12799" max="13034" width="9.109375" style="1"/>
    <col min="13035" max="13035" width="12.5546875" style="1" bestFit="1" customWidth="1"/>
    <col min="13036" max="13038" width="4.88671875" style="1" customWidth="1"/>
    <col min="13039" max="13039" width="10.88671875" style="1" customWidth="1"/>
    <col min="13040" max="13040" width="10.88671875" style="1" bestFit="1" customWidth="1"/>
    <col min="13041" max="13041" width="33.109375" style="1" bestFit="1" customWidth="1"/>
    <col min="13042" max="13042" width="11.6640625" style="1" customWidth="1"/>
    <col min="13043" max="13043" width="32.5546875" style="1" customWidth="1"/>
    <col min="13044" max="13044" width="5.33203125" style="1" customWidth="1"/>
    <col min="13045" max="13045" width="6" style="1" customWidth="1"/>
    <col min="13046" max="13046" width="8" style="1" customWidth="1"/>
    <col min="13047" max="13047" width="8.109375" style="1" customWidth="1"/>
    <col min="13048" max="13048" width="5.5546875" style="1" customWidth="1"/>
    <col min="13049" max="13049" width="7.5546875" style="1" customWidth="1"/>
    <col min="13050" max="13050" width="8.33203125" style="1" customWidth="1"/>
    <col min="13051" max="13051" width="7.44140625" style="1" bestFit="1" customWidth="1"/>
    <col min="13052" max="13052" width="10" style="1" customWidth="1"/>
    <col min="13053" max="13053" width="3.5546875" style="1" customWidth="1"/>
    <col min="13054" max="13054" width="4" style="1" customWidth="1"/>
    <col min="13055" max="13290" width="9.109375" style="1"/>
    <col min="13291" max="13291" width="12.5546875" style="1" bestFit="1" customWidth="1"/>
    <col min="13292" max="13294" width="4.88671875" style="1" customWidth="1"/>
    <col min="13295" max="13295" width="10.88671875" style="1" customWidth="1"/>
    <col min="13296" max="13296" width="10.88671875" style="1" bestFit="1" customWidth="1"/>
    <col min="13297" max="13297" width="33.109375" style="1" bestFit="1" customWidth="1"/>
    <col min="13298" max="13298" width="11.6640625" style="1" customWidth="1"/>
    <col min="13299" max="13299" width="32.5546875" style="1" customWidth="1"/>
    <col min="13300" max="13300" width="5.33203125" style="1" customWidth="1"/>
    <col min="13301" max="13301" width="6" style="1" customWidth="1"/>
    <col min="13302" max="13302" width="8" style="1" customWidth="1"/>
    <col min="13303" max="13303" width="8.109375" style="1" customWidth="1"/>
    <col min="13304" max="13304" width="5.5546875" style="1" customWidth="1"/>
    <col min="13305" max="13305" width="7.5546875" style="1" customWidth="1"/>
    <col min="13306" max="13306" width="8.33203125" style="1" customWidth="1"/>
    <col min="13307" max="13307" width="7.44140625" style="1" bestFit="1" customWidth="1"/>
    <col min="13308" max="13308" width="10" style="1" customWidth="1"/>
    <col min="13309" max="13309" width="3.5546875" style="1" customWidth="1"/>
    <col min="13310" max="13310" width="4" style="1" customWidth="1"/>
    <col min="13311" max="13546" width="9.109375" style="1"/>
    <col min="13547" max="13547" width="12.5546875" style="1" bestFit="1" customWidth="1"/>
    <col min="13548" max="13550" width="4.88671875" style="1" customWidth="1"/>
    <col min="13551" max="13551" width="10.88671875" style="1" customWidth="1"/>
    <col min="13552" max="13552" width="10.88671875" style="1" bestFit="1" customWidth="1"/>
    <col min="13553" max="13553" width="33.109375" style="1" bestFit="1" customWidth="1"/>
    <col min="13554" max="13554" width="11.6640625" style="1" customWidth="1"/>
    <col min="13555" max="13555" width="32.5546875" style="1" customWidth="1"/>
    <col min="13556" max="13556" width="5.33203125" style="1" customWidth="1"/>
    <col min="13557" max="13557" width="6" style="1" customWidth="1"/>
    <col min="13558" max="13558" width="8" style="1" customWidth="1"/>
    <col min="13559" max="13559" width="8.109375" style="1" customWidth="1"/>
    <col min="13560" max="13560" width="5.5546875" style="1" customWidth="1"/>
    <col min="13561" max="13561" width="7.5546875" style="1" customWidth="1"/>
    <col min="13562" max="13562" width="8.33203125" style="1" customWidth="1"/>
    <col min="13563" max="13563" width="7.44140625" style="1" bestFit="1" customWidth="1"/>
    <col min="13564" max="13564" width="10" style="1" customWidth="1"/>
    <col min="13565" max="13565" width="3.5546875" style="1" customWidth="1"/>
    <col min="13566" max="13566" width="4" style="1" customWidth="1"/>
    <col min="13567" max="13802" width="9.109375" style="1"/>
    <col min="13803" max="13803" width="12.5546875" style="1" bestFit="1" customWidth="1"/>
    <col min="13804" max="13806" width="4.88671875" style="1" customWidth="1"/>
    <col min="13807" max="13807" width="10.88671875" style="1" customWidth="1"/>
    <col min="13808" max="13808" width="10.88671875" style="1" bestFit="1" customWidth="1"/>
    <col min="13809" max="13809" width="33.109375" style="1" bestFit="1" customWidth="1"/>
    <col min="13810" max="13810" width="11.6640625" style="1" customWidth="1"/>
    <col min="13811" max="13811" width="32.5546875" style="1" customWidth="1"/>
    <col min="13812" max="13812" width="5.33203125" style="1" customWidth="1"/>
    <col min="13813" max="13813" width="6" style="1" customWidth="1"/>
    <col min="13814" max="13814" width="8" style="1" customWidth="1"/>
    <col min="13815" max="13815" width="8.109375" style="1" customWidth="1"/>
    <col min="13816" max="13816" width="5.5546875" style="1" customWidth="1"/>
    <col min="13817" max="13817" width="7.5546875" style="1" customWidth="1"/>
    <col min="13818" max="13818" width="8.33203125" style="1" customWidth="1"/>
    <col min="13819" max="13819" width="7.44140625" style="1" bestFit="1" customWidth="1"/>
    <col min="13820" max="13820" width="10" style="1" customWidth="1"/>
    <col min="13821" max="13821" width="3.5546875" style="1" customWidth="1"/>
    <col min="13822" max="13822" width="4" style="1" customWidth="1"/>
    <col min="13823" max="14058" width="9.109375" style="1"/>
    <col min="14059" max="14059" width="12.5546875" style="1" bestFit="1" customWidth="1"/>
    <col min="14060" max="14062" width="4.88671875" style="1" customWidth="1"/>
    <col min="14063" max="14063" width="10.88671875" style="1" customWidth="1"/>
    <col min="14064" max="14064" width="10.88671875" style="1" bestFit="1" customWidth="1"/>
    <col min="14065" max="14065" width="33.109375" style="1" bestFit="1" customWidth="1"/>
    <col min="14066" max="14066" width="11.6640625" style="1" customWidth="1"/>
    <col min="14067" max="14067" width="32.5546875" style="1" customWidth="1"/>
    <col min="14068" max="14068" width="5.33203125" style="1" customWidth="1"/>
    <col min="14069" max="14069" width="6" style="1" customWidth="1"/>
    <col min="14070" max="14070" width="8" style="1" customWidth="1"/>
    <col min="14071" max="14071" width="8.109375" style="1" customWidth="1"/>
    <col min="14072" max="14072" width="5.5546875" style="1" customWidth="1"/>
    <col min="14073" max="14073" width="7.5546875" style="1" customWidth="1"/>
    <col min="14074" max="14074" width="8.33203125" style="1" customWidth="1"/>
    <col min="14075" max="14075" width="7.44140625" style="1" bestFit="1" customWidth="1"/>
    <col min="14076" max="14076" width="10" style="1" customWidth="1"/>
    <col min="14077" max="14077" width="3.5546875" style="1" customWidth="1"/>
    <col min="14078" max="14078" width="4" style="1" customWidth="1"/>
    <col min="14079" max="14314" width="9.109375" style="1"/>
    <col min="14315" max="14315" width="12.5546875" style="1" bestFit="1" customWidth="1"/>
    <col min="14316" max="14318" width="4.88671875" style="1" customWidth="1"/>
    <col min="14319" max="14319" width="10.88671875" style="1" customWidth="1"/>
    <col min="14320" max="14320" width="10.88671875" style="1" bestFit="1" customWidth="1"/>
    <col min="14321" max="14321" width="33.109375" style="1" bestFit="1" customWidth="1"/>
    <col min="14322" max="14322" width="11.6640625" style="1" customWidth="1"/>
    <col min="14323" max="14323" width="32.5546875" style="1" customWidth="1"/>
    <col min="14324" max="14324" width="5.33203125" style="1" customWidth="1"/>
    <col min="14325" max="14325" width="6" style="1" customWidth="1"/>
    <col min="14326" max="14326" width="8" style="1" customWidth="1"/>
    <col min="14327" max="14327" width="8.109375" style="1" customWidth="1"/>
    <col min="14328" max="14328" width="5.5546875" style="1" customWidth="1"/>
    <col min="14329" max="14329" width="7.5546875" style="1" customWidth="1"/>
    <col min="14330" max="14330" width="8.33203125" style="1" customWidth="1"/>
    <col min="14331" max="14331" width="7.44140625" style="1" bestFit="1" customWidth="1"/>
    <col min="14332" max="14332" width="10" style="1" customWidth="1"/>
    <col min="14333" max="14333" width="3.5546875" style="1" customWidth="1"/>
    <col min="14334" max="14334" width="4" style="1" customWidth="1"/>
    <col min="14335" max="14570" width="9.109375" style="1"/>
    <col min="14571" max="14571" width="12.5546875" style="1" bestFit="1" customWidth="1"/>
    <col min="14572" max="14574" width="4.88671875" style="1" customWidth="1"/>
    <col min="14575" max="14575" width="10.88671875" style="1" customWidth="1"/>
    <col min="14576" max="14576" width="10.88671875" style="1" bestFit="1" customWidth="1"/>
    <col min="14577" max="14577" width="33.109375" style="1" bestFit="1" customWidth="1"/>
    <col min="14578" max="14578" width="11.6640625" style="1" customWidth="1"/>
    <col min="14579" max="14579" width="32.5546875" style="1" customWidth="1"/>
    <col min="14580" max="14580" width="5.33203125" style="1" customWidth="1"/>
    <col min="14581" max="14581" width="6" style="1" customWidth="1"/>
    <col min="14582" max="14582" width="8" style="1" customWidth="1"/>
    <col min="14583" max="14583" width="8.109375" style="1" customWidth="1"/>
    <col min="14584" max="14584" width="5.5546875" style="1" customWidth="1"/>
    <col min="14585" max="14585" width="7.5546875" style="1" customWidth="1"/>
    <col min="14586" max="14586" width="8.33203125" style="1" customWidth="1"/>
    <col min="14587" max="14587" width="7.44140625" style="1" bestFit="1" customWidth="1"/>
    <col min="14588" max="14588" width="10" style="1" customWidth="1"/>
    <col min="14589" max="14589" width="3.5546875" style="1" customWidth="1"/>
    <col min="14590" max="14590" width="4" style="1" customWidth="1"/>
    <col min="14591" max="14826" width="9.109375" style="1"/>
    <col min="14827" max="14827" width="12.5546875" style="1" bestFit="1" customWidth="1"/>
    <col min="14828" max="14830" width="4.88671875" style="1" customWidth="1"/>
    <col min="14831" max="14831" width="10.88671875" style="1" customWidth="1"/>
    <col min="14832" max="14832" width="10.88671875" style="1" bestFit="1" customWidth="1"/>
    <col min="14833" max="14833" width="33.109375" style="1" bestFit="1" customWidth="1"/>
    <col min="14834" max="14834" width="11.6640625" style="1" customWidth="1"/>
    <col min="14835" max="14835" width="32.5546875" style="1" customWidth="1"/>
    <col min="14836" max="14836" width="5.33203125" style="1" customWidth="1"/>
    <col min="14837" max="14837" width="6" style="1" customWidth="1"/>
    <col min="14838" max="14838" width="8" style="1" customWidth="1"/>
    <col min="14839" max="14839" width="8.109375" style="1" customWidth="1"/>
    <col min="14840" max="14840" width="5.5546875" style="1" customWidth="1"/>
    <col min="14841" max="14841" width="7.5546875" style="1" customWidth="1"/>
    <col min="14842" max="14842" width="8.33203125" style="1" customWidth="1"/>
    <col min="14843" max="14843" width="7.44140625" style="1" bestFit="1" customWidth="1"/>
    <col min="14844" max="14844" width="10" style="1" customWidth="1"/>
    <col min="14845" max="14845" width="3.5546875" style="1" customWidth="1"/>
    <col min="14846" max="14846" width="4" style="1" customWidth="1"/>
    <col min="14847" max="15082" width="9.109375" style="1"/>
    <col min="15083" max="15083" width="12.5546875" style="1" bestFit="1" customWidth="1"/>
    <col min="15084" max="15086" width="4.88671875" style="1" customWidth="1"/>
    <col min="15087" max="15087" width="10.88671875" style="1" customWidth="1"/>
    <col min="15088" max="15088" width="10.88671875" style="1" bestFit="1" customWidth="1"/>
    <col min="15089" max="15089" width="33.109375" style="1" bestFit="1" customWidth="1"/>
    <col min="15090" max="15090" width="11.6640625" style="1" customWidth="1"/>
    <col min="15091" max="15091" width="32.5546875" style="1" customWidth="1"/>
    <col min="15092" max="15092" width="5.33203125" style="1" customWidth="1"/>
    <col min="15093" max="15093" width="6" style="1" customWidth="1"/>
    <col min="15094" max="15094" width="8" style="1" customWidth="1"/>
    <col min="15095" max="15095" width="8.109375" style="1" customWidth="1"/>
    <col min="15096" max="15096" width="5.5546875" style="1" customWidth="1"/>
    <col min="15097" max="15097" width="7.5546875" style="1" customWidth="1"/>
    <col min="15098" max="15098" width="8.33203125" style="1" customWidth="1"/>
    <col min="15099" max="15099" width="7.44140625" style="1" bestFit="1" customWidth="1"/>
    <col min="15100" max="15100" width="10" style="1" customWidth="1"/>
    <col min="15101" max="15101" width="3.5546875" style="1" customWidth="1"/>
    <col min="15102" max="15102" width="4" style="1" customWidth="1"/>
    <col min="15103" max="15338" width="9.109375" style="1"/>
    <col min="15339" max="15339" width="12.5546875" style="1" bestFit="1" customWidth="1"/>
    <col min="15340" max="15342" width="4.88671875" style="1" customWidth="1"/>
    <col min="15343" max="15343" width="10.88671875" style="1" customWidth="1"/>
    <col min="15344" max="15344" width="10.88671875" style="1" bestFit="1" customWidth="1"/>
    <col min="15345" max="15345" width="33.109375" style="1" bestFit="1" customWidth="1"/>
    <col min="15346" max="15346" width="11.6640625" style="1" customWidth="1"/>
    <col min="15347" max="15347" width="32.5546875" style="1" customWidth="1"/>
    <col min="15348" max="15348" width="5.33203125" style="1" customWidth="1"/>
    <col min="15349" max="15349" width="6" style="1" customWidth="1"/>
    <col min="15350" max="15350" width="8" style="1" customWidth="1"/>
    <col min="15351" max="15351" width="8.109375" style="1" customWidth="1"/>
    <col min="15352" max="15352" width="5.5546875" style="1" customWidth="1"/>
    <col min="15353" max="15353" width="7.5546875" style="1" customWidth="1"/>
    <col min="15354" max="15354" width="8.33203125" style="1" customWidth="1"/>
    <col min="15355" max="15355" width="7.44140625" style="1" bestFit="1" customWidth="1"/>
    <col min="15356" max="15356" width="10" style="1" customWidth="1"/>
    <col min="15357" max="15357" width="3.5546875" style="1" customWidth="1"/>
    <col min="15358" max="15358" width="4" style="1" customWidth="1"/>
    <col min="15359" max="15594" width="9.109375" style="1"/>
    <col min="15595" max="15595" width="12.5546875" style="1" bestFit="1" customWidth="1"/>
    <col min="15596" max="15598" width="4.88671875" style="1" customWidth="1"/>
    <col min="15599" max="15599" width="10.88671875" style="1" customWidth="1"/>
    <col min="15600" max="15600" width="10.88671875" style="1" bestFit="1" customWidth="1"/>
    <col min="15601" max="15601" width="33.109375" style="1" bestFit="1" customWidth="1"/>
    <col min="15602" max="15602" width="11.6640625" style="1" customWidth="1"/>
    <col min="15603" max="15603" width="32.5546875" style="1" customWidth="1"/>
    <col min="15604" max="15604" width="5.33203125" style="1" customWidth="1"/>
    <col min="15605" max="15605" width="6" style="1" customWidth="1"/>
    <col min="15606" max="15606" width="8" style="1" customWidth="1"/>
    <col min="15607" max="15607" width="8.109375" style="1" customWidth="1"/>
    <col min="15608" max="15608" width="5.5546875" style="1" customWidth="1"/>
    <col min="15609" max="15609" width="7.5546875" style="1" customWidth="1"/>
    <col min="15610" max="15610" width="8.33203125" style="1" customWidth="1"/>
    <col min="15611" max="15611" width="7.44140625" style="1" bestFit="1" customWidth="1"/>
    <col min="15612" max="15612" width="10" style="1" customWidth="1"/>
    <col min="15613" max="15613" width="3.5546875" style="1" customWidth="1"/>
    <col min="15614" max="15614" width="4" style="1" customWidth="1"/>
    <col min="15615" max="15850" width="9.109375" style="1"/>
    <col min="15851" max="15851" width="12.5546875" style="1" bestFit="1" customWidth="1"/>
    <col min="15852" max="15854" width="4.88671875" style="1" customWidth="1"/>
    <col min="15855" max="15855" width="10.88671875" style="1" customWidth="1"/>
    <col min="15856" max="15856" width="10.88671875" style="1" bestFit="1" customWidth="1"/>
    <col min="15857" max="15857" width="33.109375" style="1" bestFit="1" customWidth="1"/>
    <col min="15858" max="15858" width="11.6640625" style="1" customWidth="1"/>
    <col min="15859" max="15859" width="32.5546875" style="1" customWidth="1"/>
    <col min="15860" max="15860" width="5.33203125" style="1" customWidth="1"/>
    <col min="15861" max="15861" width="6" style="1" customWidth="1"/>
    <col min="15862" max="15862" width="8" style="1" customWidth="1"/>
    <col min="15863" max="15863" width="8.109375" style="1" customWidth="1"/>
    <col min="15864" max="15864" width="5.5546875" style="1" customWidth="1"/>
    <col min="15865" max="15865" width="7.5546875" style="1" customWidth="1"/>
    <col min="15866" max="15866" width="8.33203125" style="1" customWidth="1"/>
    <col min="15867" max="15867" width="7.44140625" style="1" bestFit="1" customWidth="1"/>
    <col min="15868" max="15868" width="10" style="1" customWidth="1"/>
    <col min="15869" max="15869" width="3.5546875" style="1" customWidth="1"/>
    <col min="15870" max="15870" width="4" style="1" customWidth="1"/>
    <col min="15871" max="16106" width="9.109375" style="1"/>
    <col min="16107" max="16107" width="12.5546875" style="1" bestFit="1" customWidth="1"/>
    <col min="16108" max="16110" width="4.88671875" style="1" customWidth="1"/>
    <col min="16111" max="16111" width="10.88671875" style="1" customWidth="1"/>
    <col min="16112" max="16112" width="10.88671875" style="1" bestFit="1" customWidth="1"/>
    <col min="16113" max="16113" width="33.109375" style="1" bestFit="1" customWidth="1"/>
    <col min="16114" max="16114" width="11.6640625" style="1" customWidth="1"/>
    <col min="16115" max="16115" width="32.5546875" style="1" customWidth="1"/>
    <col min="16116" max="16116" width="5.33203125" style="1" customWidth="1"/>
    <col min="16117" max="16117" width="6" style="1" customWidth="1"/>
    <col min="16118" max="16118" width="8" style="1" customWidth="1"/>
    <col min="16119" max="16119" width="8.109375" style="1" customWidth="1"/>
    <col min="16120" max="16120" width="5.5546875" style="1" customWidth="1"/>
    <col min="16121" max="16121" width="7.5546875" style="1" customWidth="1"/>
    <col min="16122" max="16122" width="8.33203125" style="1" customWidth="1"/>
    <col min="16123" max="16123" width="7.44140625" style="1" bestFit="1" customWidth="1"/>
    <col min="16124" max="16124" width="10" style="1" customWidth="1"/>
    <col min="16125" max="16125" width="3.5546875" style="1" customWidth="1"/>
    <col min="16126" max="16126" width="4" style="1" customWidth="1"/>
    <col min="16127" max="16384" width="9.109375" style="1"/>
  </cols>
  <sheetData>
    <row r="1" spans="1:12" ht="13.8" customHeight="1" x14ac:dyDescent="0.25"/>
    <row r="2" spans="1:12" ht="86.4" customHeight="1" x14ac:dyDescent="0.25">
      <c r="B2" s="95" t="s">
        <v>700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4.4" x14ac:dyDescent="0.25">
      <c r="B3" s="94" t="s">
        <v>196</v>
      </c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58.5" customHeight="1" x14ac:dyDescent="0.25">
      <c r="B4" s="96" t="s">
        <v>195</v>
      </c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 ht="15.6" x14ac:dyDescent="0.3">
      <c r="B5" s="97" t="s">
        <v>33</v>
      </c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ht="15" customHeight="1" x14ac:dyDescent="0.35">
      <c r="A6" s="8"/>
      <c r="B6" s="93" t="s">
        <v>34</v>
      </c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1:12" ht="22.5" customHeight="1" x14ac:dyDescent="0.4">
      <c r="A7" s="86" t="s">
        <v>194</v>
      </c>
      <c r="B7" s="86"/>
      <c r="C7" s="86"/>
      <c r="D7" s="86"/>
      <c r="E7" s="86"/>
      <c r="F7" s="86"/>
      <c r="G7" s="86"/>
      <c r="H7" s="86"/>
      <c r="I7" s="86"/>
    </row>
    <row r="8" spans="1:12" ht="15" customHeight="1" x14ac:dyDescent="0.25">
      <c r="A8" s="98" t="s">
        <v>31</v>
      </c>
      <c r="B8" s="100" t="s">
        <v>32</v>
      </c>
      <c r="C8" s="102"/>
      <c r="D8" s="103"/>
      <c r="E8" s="103"/>
      <c r="F8" s="103"/>
      <c r="G8" s="103"/>
      <c r="H8" s="103"/>
      <c r="I8" s="104"/>
    </row>
    <row r="9" spans="1:12" ht="18.75" customHeight="1" x14ac:dyDescent="0.25">
      <c r="A9" s="99"/>
      <c r="B9" s="101"/>
      <c r="C9" s="105"/>
      <c r="D9" s="106"/>
      <c r="E9" s="106"/>
      <c r="F9" s="106"/>
      <c r="G9" s="106"/>
      <c r="H9" s="106"/>
      <c r="I9" s="107"/>
    </row>
    <row r="10" spans="1:12" ht="15" customHeight="1" x14ac:dyDescent="0.25">
      <c r="A10" s="8"/>
      <c r="C10" s="17"/>
      <c r="D10" s="18">
        <v>1000</v>
      </c>
      <c r="E10" s="18"/>
      <c r="F10" s="13"/>
      <c r="G10" s="13"/>
      <c r="K10" s="24" t="s">
        <v>35</v>
      </c>
      <c r="L10" s="32">
        <v>0</v>
      </c>
    </row>
    <row r="11" spans="1:12" s="5" customFormat="1" ht="81.75" customHeight="1" x14ac:dyDescent="0.3">
      <c r="A11" s="31" t="s">
        <v>694</v>
      </c>
      <c r="B11" s="11" t="s">
        <v>25</v>
      </c>
      <c r="C11" s="46" t="s">
        <v>0</v>
      </c>
      <c r="D11" s="28" t="s">
        <v>27</v>
      </c>
      <c r="E11" s="28" t="s">
        <v>127</v>
      </c>
      <c r="F11" s="14" t="s">
        <v>28</v>
      </c>
      <c r="G11" s="14"/>
      <c r="H11" s="16" t="s">
        <v>128</v>
      </c>
      <c r="I11" s="20" t="s">
        <v>29</v>
      </c>
      <c r="J11" s="22" t="s">
        <v>30</v>
      </c>
      <c r="K11" s="30" t="s">
        <v>528</v>
      </c>
      <c r="L11" s="23"/>
    </row>
    <row r="12" spans="1:12" ht="20.25" customHeight="1" x14ac:dyDescent="0.3">
      <c r="A12" s="47" t="s">
        <v>197</v>
      </c>
      <c r="B12" s="52" t="s">
        <v>292</v>
      </c>
      <c r="C12" s="60"/>
      <c r="D12" s="56"/>
      <c r="E12" s="29">
        <f>(D12/1000)*1.45</f>
        <v>0</v>
      </c>
      <c r="F12" s="65">
        <v>53.900000000000006</v>
      </c>
      <c r="G12" s="29">
        <f>(F12/1000)*1.45</f>
        <v>7.8155000000000002E-2</v>
      </c>
      <c r="H12" s="34">
        <v>0.3</v>
      </c>
      <c r="I12" s="35"/>
      <c r="J12" s="34">
        <f>I12*H12</f>
        <v>0</v>
      </c>
      <c r="K12" s="34">
        <f>J12-(J12*$L$10)</f>
        <v>0</v>
      </c>
      <c r="L12" s="25"/>
    </row>
    <row r="13" spans="1:12" ht="20.25" customHeight="1" x14ac:dyDescent="0.3">
      <c r="A13" s="47" t="s">
        <v>197</v>
      </c>
      <c r="B13" s="52" t="s">
        <v>293</v>
      </c>
      <c r="C13" s="61"/>
      <c r="D13" s="56"/>
      <c r="E13" s="29">
        <f t="shared" ref="E13:E24" si="0">(D13/1000)*1.45</f>
        <v>0</v>
      </c>
      <c r="F13" s="65">
        <v>53.900000000000006</v>
      </c>
      <c r="G13" s="29">
        <f t="shared" ref="G13:G29" si="1">(F13/1000)*1.45</f>
        <v>7.8155000000000002E-2</v>
      </c>
      <c r="H13" s="34">
        <v>0.3</v>
      </c>
      <c r="I13" s="36"/>
      <c r="J13" s="34">
        <f t="shared" ref="J13:J73" si="2">I13*H13</f>
        <v>0</v>
      </c>
      <c r="K13" s="34">
        <f t="shared" ref="K13:K73" si="3">J13-(J13*$L$10)</f>
        <v>0</v>
      </c>
      <c r="L13" s="26"/>
    </row>
    <row r="14" spans="1:12" ht="20.25" customHeight="1" x14ac:dyDescent="0.3">
      <c r="A14" s="47" t="s">
        <v>197</v>
      </c>
      <c r="B14" s="52" t="s">
        <v>9</v>
      </c>
      <c r="C14" s="61"/>
      <c r="D14" s="56"/>
      <c r="E14" s="29">
        <f t="shared" si="0"/>
        <v>0</v>
      </c>
      <c r="F14" s="65">
        <v>53.900000000000006</v>
      </c>
      <c r="G14" s="29">
        <f t="shared" si="1"/>
        <v>7.8155000000000002E-2</v>
      </c>
      <c r="H14" s="34">
        <v>0.3</v>
      </c>
      <c r="I14" s="36"/>
      <c r="J14" s="34">
        <f t="shared" si="2"/>
        <v>0</v>
      </c>
      <c r="K14" s="34">
        <f t="shared" si="3"/>
        <v>0</v>
      </c>
      <c r="L14" s="26"/>
    </row>
    <row r="15" spans="1:12" ht="20.25" customHeight="1" x14ac:dyDescent="0.3">
      <c r="A15" s="47" t="s">
        <v>197</v>
      </c>
      <c r="B15" s="52" t="s">
        <v>294</v>
      </c>
      <c r="C15" s="61"/>
      <c r="D15" s="56">
        <v>40</v>
      </c>
      <c r="E15" s="29">
        <f t="shared" si="0"/>
        <v>5.7999999999999996E-2</v>
      </c>
      <c r="F15" s="65">
        <v>53.900000000000006</v>
      </c>
      <c r="G15" s="29">
        <f t="shared" si="1"/>
        <v>7.8155000000000002E-2</v>
      </c>
      <c r="H15" s="34">
        <v>0.36</v>
      </c>
      <c r="I15" s="36"/>
      <c r="J15" s="34">
        <f t="shared" si="2"/>
        <v>0</v>
      </c>
      <c r="K15" s="34">
        <f t="shared" si="3"/>
        <v>0</v>
      </c>
      <c r="L15" s="26"/>
    </row>
    <row r="16" spans="1:12" ht="20.25" customHeight="1" x14ac:dyDescent="0.3">
      <c r="A16" s="47" t="s">
        <v>197</v>
      </c>
      <c r="B16" s="52" t="s">
        <v>10</v>
      </c>
      <c r="C16" s="61"/>
      <c r="D16" s="56"/>
      <c r="E16" s="29">
        <f t="shared" si="0"/>
        <v>0</v>
      </c>
      <c r="F16" s="65">
        <v>53.900000000000006</v>
      </c>
      <c r="G16" s="29">
        <f t="shared" si="1"/>
        <v>7.8155000000000002E-2</v>
      </c>
      <c r="H16" s="34">
        <v>0.3</v>
      </c>
      <c r="I16" s="36"/>
      <c r="J16" s="34">
        <f t="shared" si="2"/>
        <v>0</v>
      </c>
      <c r="K16" s="34">
        <f t="shared" si="3"/>
        <v>0</v>
      </c>
      <c r="L16" s="26"/>
    </row>
    <row r="17" spans="1:12" ht="20.25" customHeight="1" x14ac:dyDescent="0.3">
      <c r="A17" s="47" t="s">
        <v>197</v>
      </c>
      <c r="B17" s="52" t="s">
        <v>295</v>
      </c>
      <c r="C17" s="61"/>
      <c r="D17" s="56"/>
      <c r="E17" s="29">
        <f t="shared" si="0"/>
        <v>0</v>
      </c>
      <c r="F17" s="65">
        <v>53.900000000000006</v>
      </c>
      <c r="G17" s="29">
        <f t="shared" si="1"/>
        <v>7.8155000000000002E-2</v>
      </c>
      <c r="H17" s="34">
        <v>0.3</v>
      </c>
      <c r="I17" s="36"/>
      <c r="J17" s="34">
        <f t="shared" si="2"/>
        <v>0</v>
      </c>
      <c r="K17" s="34">
        <f t="shared" si="3"/>
        <v>0</v>
      </c>
      <c r="L17" s="26"/>
    </row>
    <row r="18" spans="1:12" ht="20.25" customHeight="1" x14ac:dyDescent="0.3">
      <c r="A18" s="47" t="s">
        <v>197</v>
      </c>
      <c r="B18" s="52" t="s">
        <v>11</v>
      </c>
      <c r="C18" s="61"/>
      <c r="D18" s="56"/>
      <c r="E18" s="29">
        <f t="shared" si="0"/>
        <v>0</v>
      </c>
      <c r="F18" s="65">
        <v>53.900000000000006</v>
      </c>
      <c r="G18" s="29">
        <f t="shared" si="1"/>
        <v>7.8155000000000002E-2</v>
      </c>
      <c r="H18" s="34">
        <v>0.3</v>
      </c>
      <c r="I18" s="36"/>
      <c r="J18" s="34">
        <f t="shared" si="2"/>
        <v>0</v>
      </c>
      <c r="K18" s="34">
        <f t="shared" si="3"/>
        <v>0</v>
      </c>
      <c r="L18" s="26"/>
    </row>
    <row r="19" spans="1:12" ht="20.25" customHeight="1" x14ac:dyDescent="0.3">
      <c r="A19" s="47" t="s">
        <v>197</v>
      </c>
      <c r="B19" s="52" t="s">
        <v>545</v>
      </c>
      <c r="C19" s="61"/>
      <c r="D19" s="56"/>
      <c r="E19" s="29">
        <f t="shared" si="0"/>
        <v>0</v>
      </c>
      <c r="F19" s="65">
        <v>53.900000000000006</v>
      </c>
      <c r="G19" s="29">
        <f t="shared" si="1"/>
        <v>7.8155000000000002E-2</v>
      </c>
      <c r="H19" s="34">
        <v>0.3</v>
      </c>
      <c r="I19" s="36"/>
      <c r="J19" s="34">
        <f>I19*I24</f>
        <v>0</v>
      </c>
      <c r="K19" s="34">
        <f t="shared" si="3"/>
        <v>0</v>
      </c>
      <c r="L19" s="26"/>
    </row>
    <row r="20" spans="1:12" ht="20.25" customHeight="1" x14ac:dyDescent="0.3">
      <c r="A20" s="47" t="s">
        <v>197</v>
      </c>
      <c r="B20" s="52" t="s">
        <v>12</v>
      </c>
      <c r="C20" s="61"/>
      <c r="D20" s="56"/>
      <c r="E20" s="29">
        <f t="shared" si="0"/>
        <v>0</v>
      </c>
      <c r="F20" s="65">
        <v>53.900000000000006</v>
      </c>
      <c r="G20" s="29">
        <f t="shared" si="1"/>
        <v>7.8155000000000002E-2</v>
      </c>
      <c r="H20" s="34">
        <v>0.3</v>
      </c>
      <c r="I20" s="36"/>
      <c r="J20" s="34">
        <f t="shared" si="2"/>
        <v>0</v>
      </c>
      <c r="K20" s="34">
        <f t="shared" si="3"/>
        <v>0</v>
      </c>
      <c r="L20" s="26"/>
    </row>
    <row r="21" spans="1:12" ht="20.25" customHeight="1" x14ac:dyDescent="0.3">
      <c r="A21" s="47" t="s">
        <v>197</v>
      </c>
      <c r="B21" s="52" t="s">
        <v>13</v>
      </c>
      <c r="C21" s="61"/>
      <c r="D21" s="56"/>
      <c r="E21" s="29">
        <f t="shared" si="0"/>
        <v>0</v>
      </c>
      <c r="F21" s="65">
        <v>53.900000000000006</v>
      </c>
      <c r="G21" s="29">
        <f t="shared" si="1"/>
        <v>7.8155000000000002E-2</v>
      </c>
      <c r="H21" s="34">
        <v>0.3</v>
      </c>
      <c r="I21" s="36"/>
      <c r="J21" s="34">
        <f t="shared" si="2"/>
        <v>0</v>
      </c>
      <c r="K21" s="34">
        <f t="shared" si="3"/>
        <v>0</v>
      </c>
      <c r="L21" s="26"/>
    </row>
    <row r="22" spans="1:12" ht="20.25" customHeight="1" x14ac:dyDescent="0.3">
      <c r="A22" s="47" t="s">
        <v>197</v>
      </c>
      <c r="B22" s="52" t="s">
        <v>14</v>
      </c>
      <c r="C22" s="61"/>
      <c r="D22" s="56"/>
      <c r="E22" s="29">
        <f t="shared" si="0"/>
        <v>0</v>
      </c>
      <c r="F22" s="65">
        <v>53.9</v>
      </c>
      <c r="G22" s="29">
        <f t="shared" si="1"/>
        <v>7.8154999999999988E-2</v>
      </c>
      <c r="H22" s="34">
        <v>0.3</v>
      </c>
      <c r="I22" s="36"/>
      <c r="J22" s="34">
        <f t="shared" si="2"/>
        <v>0</v>
      </c>
      <c r="K22" s="34">
        <f t="shared" si="3"/>
        <v>0</v>
      </c>
      <c r="L22" s="26"/>
    </row>
    <row r="23" spans="1:12" ht="20.25" customHeight="1" x14ac:dyDescent="0.3">
      <c r="A23" s="47" t="s">
        <v>197</v>
      </c>
      <c r="B23" s="52" t="s">
        <v>296</v>
      </c>
      <c r="C23" s="61"/>
      <c r="D23" s="56"/>
      <c r="E23" s="29">
        <f t="shared" si="0"/>
        <v>0</v>
      </c>
      <c r="F23" s="65">
        <v>53.9</v>
      </c>
      <c r="G23" s="29">
        <f t="shared" si="1"/>
        <v>7.8154999999999988E-2</v>
      </c>
      <c r="H23" s="34">
        <v>0.3</v>
      </c>
      <c r="I23" s="36"/>
      <c r="J23" s="34">
        <f t="shared" si="2"/>
        <v>0</v>
      </c>
      <c r="K23" s="34">
        <f t="shared" si="3"/>
        <v>0</v>
      </c>
      <c r="L23" s="26"/>
    </row>
    <row r="24" spans="1:12" ht="20.25" customHeight="1" x14ac:dyDescent="0.3">
      <c r="A24" s="47" t="s">
        <v>197</v>
      </c>
      <c r="B24" s="52" t="s">
        <v>151</v>
      </c>
      <c r="C24" s="61"/>
      <c r="D24" s="56">
        <v>40</v>
      </c>
      <c r="E24" s="29">
        <f t="shared" si="0"/>
        <v>5.7999999999999996E-2</v>
      </c>
      <c r="F24" s="65">
        <v>53.9</v>
      </c>
      <c r="G24" s="29">
        <f t="shared" si="1"/>
        <v>7.8154999999999988E-2</v>
      </c>
      <c r="H24" s="34">
        <v>0.36</v>
      </c>
      <c r="I24" s="36"/>
      <c r="J24" s="34">
        <f t="shared" ref="J24" si="4">I24*H24</f>
        <v>0</v>
      </c>
      <c r="K24" s="34">
        <f t="shared" ref="K24" si="5">J24-(J24*$L$10)</f>
        <v>0</v>
      </c>
      <c r="L24" s="26"/>
    </row>
    <row r="25" spans="1:12" ht="20.25" customHeight="1" x14ac:dyDescent="0.3">
      <c r="A25" s="66"/>
      <c r="B25" s="67"/>
      <c r="C25" s="68"/>
      <c r="D25" s="69"/>
      <c r="E25" s="33"/>
      <c r="F25" s="70"/>
      <c r="G25" s="70"/>
      <c r="H25" s="70"/>
      <c r="I25" s="38"/>
      <c r="J25" s="37"/>
      <c r="K25" s="37"/>
      <c r="L25" s="45"/>
    </row>
    <row r="26" spans="1:12" ht="20.25" customHeight="1" x14ac:dyDescent="0.3">
      <c r="A26" s="47" t="s">
        <v>198</v>
      </c>
      <c r="B26" s="52" t="s">
        <v>299</v>
      </c>
      <c r="C26" s="61"/>
      <c r="D26" s="56">
        <v>54</v>
      </c>
      <c r="E26" s="29">
        <f>(D26/1000)*1.45</f>
        <v>7.8299999999999995E-2</v>
      </c>
      <c r="F26" s="65">
        <v>116</v>
      </c>
      <c r="G26" s="29">
        <f t="shared" si="1"/>
        <v>0.16820000000000002</v>
      </c>
      <c r="H26" s="34">
        <f>(G26*1.45)+E26</f>
        <v>0.32219000000000003</v>
      </c>
      <c r="I26" s="36"/>
      <c r="J26" s="34">
        <f t="shared" si="2"/>
        <v>0</v>
      </c>
      <c r="K26" s="34">
        <f t="shared" si="3"/>
        <v>0</v>
      </c>
      <c r="L26" s="26"/>
    </row>
    <row r="27" spans="1:12" ht="20.25" customHeight="1" x14ac:dyDescent="0.3">
      <c r="A27" s="47" t="s">
        <v>198</v>
      </c>
      <c r="B27" s="52" t="s">
        <v>298</v>
      </c>
      <c r="C27" s="61"/>
      <c r="D27" s="56">
        <v>54</v>
      </c>
      <c r="E27" s="29">
        <f t="shared" ref="E27:E29" si="6">(D27/1000)*1.45</f>
        <v>7.8299999999999995E-2</v>
      </c>
      <c r="F27" s="65">
        <v>116</v>
      </c>
      <c r="G27" s="29">
        <f t="shared" si="1"/>
        <v>0.16820000000000002</v>
      </c>
      <c r="H27" s="34">
        <f t="shared" ref="H27:H84" si="7">(G27*1.45)+E27</f>
        <v>0.32219000000000003</v>
      </c>
      <c r="I27" s="36"/>
      <c r="J27" s="34">
        <f t="shared" si="2"/>
        <v>0</v>
      </c>
      <c r="K27" s="34">
        <f t="shared" si="3"/>
        <v>0</v>
      </c>
      <c r="L27" s="26"/>
    </row>
    <row r="28" spans="1:12" ht="20.25" customHeight="1" x14ac:dyDescent="0.3">
      <c r="A28" s="47" t="s">
        <v>198</v>
      </c>
      <c r="B28" s="52" t="s">
        <v>297</v>
      </c>
      <c r="C28" s="61"/>
      <c r="D28" s="56">
        <v>54</v>
      </c>
      <c r="E28" s="29">
        <f t="shared" si="6"/>
        <v>7.8299999999999995E-2</v>
      </c>
      <c r="F28" s="65">
        <v>116</v>
      </c>
      <c r="G28" s="29">
        <f t="shared" si="1"/>
        <v>0.16820000000000002</v>
      </c>
      <c r="H28" s="34">
        <f t="shared" si="7"/>
        <v>0.32219000000000003</v>
      </c>
      <c r="I28" s="36"/>
      <c r="J28" s="34">
        <f t="shared" si="2"/>
        <v>0</v>
      </c>
      <c r="K28" s="34">
        <f t="shared" si="3"/>
        <v>0</v>
      </c>
      <c r="L28" s="26"/>
    </row>
    <row r="29" spans="1:12" ht="20.25" customHeight="1" x14ac:dyDescent="0.3">
      <c r="A29" s="47" t="s">
        <v>198</v>
      </c>
      <c r="B29" s="52" t="s">
        <v>300</v>
      </c>
      <c r="C29" s="61"/>
      <c r="D29" s="56">
        <v>54</v>
      </c>
      <c r="E29" s="29">
        <f t="shared" si="6"/>
        <v>7.8299999999999995E-2</v>
      </c>
      <c r="F29" s="65">
        <v>116</v>
      </c>
      <c r="G29" s="29">
        <f t="shared" si="1"/>
        <v>0.16820000000000002</v>
      </c>
      <c r="H29" s="34">
        <f t="shared" si="7"/>
        <v>0.32219000000000003</v>
      </c>
      <c r="I29" s="36"/>
      <c r="J29" s="34">
        <f t="shared" si="2"/>
        <v>0</v>
      </c>
      <c r="K29" s="34">
        <f t="shared" si="3"/>
        <v>0</v>
      </c>
      <c r="L29" s="26"/>
    </row>
    <row r="30" spans="1:12" ht="20.25" customHeight="1" x14ac:dyDescent="0.3">
      <c r="A30" s="66"/>
      <c r="B30" s="67"/>
      <c r="C30" s="68"/>
      <c r="D30" s="69"/>
      <c r="E30" s="33"/>
      <c r="F30" s="70"/>
      <c r="G30" s="70"/>
      <c r="H30" s="70"/>
      <c r="I30" s="38"/>
      <c r="J30" s="37"/>
      <c r="K30" s="37"/>
      <c r="L30" s="45"/>
    </row>
    <row r="31" spans="1:12" ht="20.25" customHeight="1" x14ac:dyDescent="0.3">
      <c r="A31" s="47" t="s">
        <v>199</v>
      </c>
      <c r="B31" s="52" t="s">
        <v>3</v>
      </c>
      <c r="C31" s="61"/>
      <c r="D31" s="56">
        <v>70</v>
      </c>
      <c r="E31" s="29">
        <f>(D31/1000)*1.45</f>
        <v>0.10150000000000001</v>
      </c>
      <c r="F31" s="65">
        <v>107.30880000000002</v>
      </c>
      <c r="G31" s="84">
        <f>(F31/1000)*1.45</f>
        <v>0.15559776000000003</v>
      </c>
      <c r="H31" s="34">
        <f t="shared" si="7"/>
        <v>0.32711675200000001</v>
      </c>
      <c r="I31" s="36"/>
      <c r="J31" s="34">
        <f t="shared" si="2"/>
        <v>0</v>
      </c>
      <c r="K31" s="34">
        <f t="shared" si="3"/>
        <v>0</v>
      </c>
      <c r="L31" s="26"/>
    </row>
    <row r="32" spans="1:12" ht="20.25" customHeight="1" x14ac:dyDescent="0.3">
      <c r="A32" s="47" t="s">
        <v>199</v>
      </c>
      <c r="B32" s="52" t="s">
        <v>132</v>
      </c>
      <c r="C32" s="61"/>
      <c r="D32" s="56">
        <v>70</v>
      </c>
      <c r="E32" s="29">
        <f t="shared" ref="E32:E64" si="8">(D32/1000)*1.45</f>
        <v>0.10150000000000001</v>
      </c>
      <c r="F32" s="65">
        <v>107.30880000000002</v>
      </c>
      <c r="G32" s="84">
        <f t="shared" ref="G32:G37" si="9">(F32/1000)*1.45</f>
        <v>0.15559776000000003</v>
      </c>
      <c r="H32" s="34">
        <f t="shared" si="7"/>
        <v>0.32711675200000001</v>
      </c>
      <c r="I32" s="36"/>
      <c r="J32" s="34">
        <f t="shared" si="2"/>
        <v>0</v>
      </c>
      <c r="K32" s="34">
        <f t="shared" si="3"/>
        <v>0</v>
      </c>
      <c r="L32" s="26"/>
    </row>
    <row r="33" spans="1:12" ht="20.25" customHeight="1" x14ac:dyDescent="0.3">
      <c r="A33" s="47" t="s">
        <v>199</v>
      </c>
      <c r="B33" s="52" t="s">
        <v>301</v>
      </c>
      <c r="C33" s="61"/>
      <c r="D33" s="56">
        <v>70</v>
      </c>
      <c r="E33" s="29">
        <f t="shared" si="8"/>
        <v>0.10150000000000001</v>
      </c>
      <c r="F33" s="65">
        <v>107.30880000000002</v>
      </c>
      <c r="G33" s="84">
        <f t="shared" si="9"/>
        <v>0.15559776000000003</v>
      </c>
      <c r="H33" s="34">
        <f t="shared" si="7"/>
        <v>0.32711675200000001</v>
      </c>
      <c r="I33" s="36"/>
      <c r="J33" s="34">
        <f t="shared" si="2"/>
        <v>0</v>
      </c>
      <c r="K33" s="34">
        <f t="shared" si="3"/>
        <v>0</v>
      </c>
      <c r="L33" s="26"/>
    </row>
    <row r="34" spans="1:12" ht="20.25" customHeight="1" x14ac:dyDescent="0.3">
      <c r="A34" s="47" t="s">
        <v>199</v>
      </c>
      <c r="B34" s="52" t="s">
        <v>546</v>
      </c>
      <c r="C34" s="61"/>
      <c r="D34" s="56">
        <v>70</v>
      </c>
      <c r="E34" s="29">
        <f t="shared" si="8"/>
        <v>0.10150000000000001</v>
      </c>
      <c r="F34" s="65">
        <v>107.30880000000002</v>
      </c>
      <c r="G34" s="84">
        <f t="shared" si="9"/>
        <v>0.15559776000000003</v>
      </c>
      <c r="H34" s="34">
        <f t="shared" si="7"/>
        <v>0.32711675200000001</v>
      </c>
      <c r="I34" s="36"/>
      <c r="J34" s="34">
        <f t="shared" si="2"/>
        <v>0</v>
      </c>
      <c r="K34" s="34">
        <f t="shared" si="3"/>
        <v>0</v>
      </c>
      <c r="L34" s="26"/>
    </row>
    <row r="35" spans="1:12" ht="20.25" customHeight="1" x14ac:dyDescent="0.3">
      <c r="A35" s="47" t="s">
        <v>199</v>
      </c>
      <c r="B35" s="52" t="s">
        <v>2</v>
      </c>
      <c r="C35" s="61"/>
      <c r="D35" s="56">
        <v>70</v>
      </c>
      <c r="E35" s="29">
        <f t="shared" si="8"/>
        <v>0.10150000000000001</v>
      </c>
      <c r="F35" s="65">
        <v>107.30880000000002</v>
      </c>
      <c r="G35" s="84">
        <f t="shared" si="9"/>
        <v>0.15559776000000003</v>
      </c>
      <c r="H35" s="34">
        <f t="shared" si="7"/>
        <v>0.32711675200000001</v>
      </c>
      <c r="I35" s="36"/>
      <c r="J35" s="34">
        <f t="shared" si="2"/>
        <v>0</v>
      </c>
      <c r="K35" s="34">
        <f t="shared" si="3"/>
        <v>0</v>
      </c>
      <c r="L35" s="26"/>
    </row>
    <row r="36" spans="1:12" ht="20.25" customHeight="1" x14ac:dyDescent="0.3">
      <c r="A36" s="47" t="s">
        <v>199</v>
      </c>
      <c r="B36" s="52" t="s">
        <v>55</v>
      </c>
      <c r="C36" s="61"/>
      <c r="D36" s="56">
        <v>70</v>
      </c>
      <c r="E36" s="29">
        <f t="shared" si="8"/>
        <v>0.10150000000000001</v>
      </c>
      <c r="F36" s="65">
        <v>107.30880000000002</v>
      </c>
      <c r="G36" s="84">
        <f t="shared" si="9"/>
        <v>0.15559776000000003</v>
      </c>
      <c r="H36" s="34">
        <f t="shared" si="7"/>
        <v>0.32711675200000001</v>
      </c>
      <c r="I36" s="36"/>
      <c r="J36" s="34">
        <f t="shared" si="2"/>
        <v>0</v>
      </c>
      <c r="K36" s="34">
        <f t="shared" si="3"/>
        <v>0</v>
      </c>
      <c r="L36" s="26"/>
    </row>
    <row r="37" spans="1:12" ht="20.25" customHeight="1" x14ac:dyDescent="0.3">
      <c r="A37" s="47" t="s">
        <v>199</v>
      </c>
      <c r="B37" s="52" t="s">
        <v>159</v>
      </c>
      <c r="C37" s="61"/>
      <c r="D37" s="56">
        <v>70</v>
      </c>
      <c r="E37" s="29">
        <f t="shared" si="8"/>
        <v>0.10150000000000001</v>
      </c>
      <c r="F37" s="65">
        <v>107.30880000000002</v>
      </c>
      <c r="G37" s="84">
        <f t="shared" si="9"/>
        <v>0.15559776000000003</v>
      </c>
      <c r="H37" s="34">
        <f t="shared" si="7"/>
        <v>0.32711675200000001</v>
      </c>
      <c r="I37" s="36"/>
      <c r="J37" s="34">
        <f t="shared" si="2"/>
        <v>0</v>
      </c>
      <c r="K37" s="34">
        <f t="shared" si="3"/>
        <v>0</v>
      </c>
      <c r="L37" s="26"/>
    </row>
    <row r="38" spans="1:12" ht="20.25" customHeight="1" x14ac:dyDescent="0.3">
      <c r="A38" s="71"/>
      <c r="B38" s="72"/>
      <c r="C38" s="68"/>
      <c r="D38" s="70"/>
      <c r="E38" s="33"/>
      <c r="F38" s="70"/>
      <c r="G38" s="70"/>
      <c r="H38" s="70"/>
      <c r="I38" s="38"/>
      <c r="J38" s="37"/>
      <c r="K38" s="37"/>
      <c r="L38" s="45"/>
    </row>
    <row r="39" spans="1:12" ht="20.25" customHeight="1" x14ac:dyDescent="0.3">
      <c r="A39" s="47" t="s">
        <v>200</v>
      </c>
      <c r="B39" s="52" t="s">
        <v>37</v>
      </c>
      <c r="C39" s="61"/>
      <c r="D39" s="56"/>
      <c r="E39" s="29">
        <f t="shared" si="8"/>
        <v>0</v>
      </c>
      <c r="F39" s="65">
        <v>89.100000000000009</v>
      </c>
      <c r="G39" s="84">
        <f>(F39/1000)*1.45</f>
        <v>0.129195</v>
      </c>
      <c r="H39" s="34">
        <f t="shared" si="7"/>
        <v>0.18733274999999999</v>
      </c>
      <c r="I39" s="36"/>
      <c r="J39" s="34">
        <f t="shared" si="2"/>
        <v>0</v>
      </c>
      <c r="K39" s="34">
        <f t="shared" si="3"/>
        <v>0</v>
      </c>
      <c r="L39" s="26"/>
    </row>
    <row r="40" spans="1:12" ht="20.25" customHeight="1" x14ac:dyDescent="0.3">
      <c r="A40" s="47" t="s">
        <v>200</v>
      </c>
      <c r="B40" s="52" t="s">
        <v>306</v>
      </c>
      <c r="C40" s="61"/>
      <c r="D40" s="56"/>
      <c r="E40" s="29">
        <f t="shared" si="8"/>
        <v>0</v>
      </c>
      <c r="F40" s="65">
        <v>89.100000000000009</v>
      </c>
      <c r="G40" s="84">
        <f t="shared" ref="G40:G64" si="10">(F40/1000)*1.45</f>
        <v>0.129195</v>
      </c>
      <c r="H40" s="34">
        <f t="shared" si="7"/>
        <v>0.18733274999999999</v>
      </c>
      <c r="I40" s="36"/>
      <c r="J40" s="34">
        <f t="shared" si="2"/>
        <v>0</v>
      </c>
      <c r="K40" s="34">
        <f t="shared" si="3"/>
        <v>0</v>
      </c>
      <c r="L40" s="26"/>
    </row>
    <row r="41" spans="1:12" ht="20.25" customHeight="1" x14ac:dyDescent="0.3">
      <c r="A41" s="47" t="s">
        <v>200</v>
      </c>
      <c r="B41" s="52" t="s">
        <v>302</v>
      </c>
      <c r="C41" s="61"/>
      <c r="D41" s="56">
        <v>40</v>
      </c>
      <c r="E41" s="29">
        <f t="shared" si="8"/>
        <v>5.7999999999999996E-2</v>
      </c>
      <c r="F41" s="65">
        <v>89.100000000000009</v>
      </c>
      <c r="G41" s="84">
        <f t="shared" si="10"/>
        <v>0.129195</v>
      </c>
      <c r="H41" s="34">
        <f t="shared" si="7"/>
        <v>0.24533274999999999</v>
      </c>
      <c r="I41" s="36"/>
      <c r="J41" s="34">
        <f t="shared" si="2"/>
        <v>0</v>
      </c>
      <c r="K41" s="34">
        <f t="shared" si="3"/>
        <v>0</v>
      </c>
      <c r="L41" s="26"/>
    </row>
    <row r="42" spans="1:12" ht="20.25" customHeight="1" x14ac:dyDescent="0.3">
      <c r="A42" s="47" t="s">
        <v>200</v>
      </c>
      <c r="B42" s="52" t="s">
        <v>547</v>
      </c>
      <c r="C42" s="61"/>
      <c r="D42" s="56">
        <v>40</v>
      </c>
      <c r="E42" s="29">
        <f t="shared" si="8"/>
        <v>5.7999999999999996E-2</v>
      </c>
      <c r="F42" s="65">
        <v>89.100000000000009</v>
      </c>
      <c r="G42" s="84">
        <f t="shared" si="10"/>
        <v>0.129195</v>
      </c>
      <c r="H42" s="34">
        <f t="shared" si="7"/>
        <v>0.24533274999999999</v>
      </c>
      <c r="I42" s="36"/>
      <c r="J42" s="34">
        <f t="shared" si="2"/>
        <v>0</v>
      </c>
      <c r="K42" s="34">
        <f t="shared" si="3"/>
        <v>0</v>
      </c>
      <c r="L42" s="26"/>
    </row>
    <row r="43" spans="1:12" ht="20.25" customHeight="1" x14ac:dyDescent="0.3">
      <c r="A43" s="47" t="s">
        <v>200</v>
      </c>
      <c r="B43" s="52" t="s">
        <v>303</v>
      </c>
      <c r="C43" s="61"/>
      <c r="D43" s="56">
        <v>40</v>
      </c>
      <c r="E43" s="29">
        <f t="shared" si="8"/>
        <v>5.7999999999999996E-2</v>
      </c>
      <c r="F43" s="65">
        <v>89.100000000000009</v>
      </c>
      <c r="G43" s="84">
        <f t="shared" si="10"/>
        <v>0.129195</v>
      </c>
      <c r="H43" s="34">
        <f t="shared" si="7"/>
        <v>0.24533274999999999</v>
      </c>
      <c r="I43" s="36"/>
      <c r="J43" s="34">
        <f t="shared" si="2"/>
        <v>0</v>
      </c>
      <c r="K43" s="34">
        <f t="shared" si="3"/>
        <v>0</v>
      </c>
      <c r="L43" s="26"/>
    </row>
    <row r="44" spans="1:12" ht="20.25" customHeight="1" x14ac:dyDescent="0.3">
      <c r="A44" s="47" t="s">
        <v>200</v>
      </c>
      <c r="B44" s="52" t="s">
        <v>304</v>
      </c>
      <c r="C44" s="61"/>
      <c r="D44" s="56">
        <v>40</v>
      </c>
      <c r="E44" s="29">
        <f t="shared" si="8"/>
        <v>5.7999999999999996E-2</v>
      </c>
      <c r="F44" s="65">
        <v>89.100000000000009</v>
      </c>
      <c r="G44" s="84">
        <f t="shared" si="10"/>
        <v>0.129195</v>
      </c>
      <c r="H44" s="34">
        <f t="shared" si="7"/>
        <v>0.24533274999999999</v>
      </c>
      <c r="I44" s="36"/>
      <c r="J44" s="34">
        <f t="shared" si="2"/>
        <v>0</v>
      </c>
      <c r="K44" s="34">
        <f t="shared" si="3"/>
        <v>0</v>
      </c>
      <c r="L44" s="26"/>
    </row>
    <row r="45" spans="1:12" ht="20.25" customHeight="1" x14ac:dyDescent="0.3">
      <c r="A45" s="47" t="s">
        <v>200</v>
      </c>
      <c r="B45" s="52" t="s">
        <v>305</v>
      </c>
      <c r="C45" s="61"/>
      <c r="D45" s="56">
        <v>40</v>
      </c>
      <c r="E45" s="29">
        <f t="shared" si="8"/>
        <v>5.7999999999999996E-2</v>
      </c>
      <c r="F45" s="65">
        <v>89.100000000000009</v>
      </c>
      <c r="G45" s="84">
        <f t="shared" si="10"/>
        <v>0.129195</v>
      </c>
      <c r="H45" s="34">
        <f t="shared" si="7"/>
        <v>0.24533274999999999</v>
      </c>
      <c r="I45" s="36"/>
      <c r="J45" s="34">
        <f t="shared" si="2"/>
        <v>0</v>
      </c>
      <c r="K45" s="34">
        <f t="shared" si="3"/>
        <v>0</v>
      </c>
      <c r="L45" s="26"/>
    </row>
    <row r="46" spans="1:12" ht="20.25" customHeight="1" x14ac:dyDescent="0.3">
      <c r="A46" s="47" t="s">
        <v>200</v>
      </c>
      <c r="B46" s="52" t="s">
        <v>152</v>
      </c>
      <c r="C46" s="61"/>
      <c r="D46" s="56">
        <v>40</v>
      </c>
      <c r="E46" s="29">
        <f t="shared" si="8"/>
        <v>5.7999999999999996E-2</v>
      </c>
      <c r="F46" s="65">
        <v>89.100000000000009</v>
      </c>
      <c r="G46" s="84">
        <f t="shared" si="10"/>
        <v>0.129195</v>
      </c>
      <c r="H46" s="34">
        <f t="shared" si="7"/>
        <v>0.24533274999999999</v>
      </c>
      <c r="I46" s="36"/>
      <c r="J46" s="34">
        <f t="shared" si="2"/>
        <v>0</v>
      </c>
      <c r="K46" s="34">
        <f t="shared" si="3"/>
        <v>0</v>
      </c>
      <c r="L46" s="26"/>
    </row>
    <row r="47" spans="1:12" ht="20.25" customHeight="1" x14ac:dyDescent="0.3">
      <c r="A47" s="47" t="s">
        <v>200</v>
      </c>
      <c r="B47" s="52" t="s">
        <v>38</v>
      </c>
      <c r="C47" s="61"/>
      <c r="D47" s="56">
        <v>45</v>
      </c>
      <c r="E47" s="29">
        <f t="shared" si="8"/>
        <v>6.5250000000000002E-2</v>
      </c>
      <c r="F47" s="65">
        <v>89.100000000000009</v>
      </c>
      <c r="G47" s="84">
        <f t="shared" si="10"/>
        <v>0.129195</v>
      </c>
      <c r="H47" s="34">
        <f t="shared" si="7"/>
        <v>0.25258274999999997</v>
      </c>
      <c r="I47" s="36"/>
      <c r="J47" s="34">
        <f t="shared" si="2"/>
        <v>0</v>
      </c>
      <c r="K47" s="34">
        <f t="shared" si="3"/>
        <v>0</v>
      </c>
      <c r="L47" s="26"/>
    </row>
    <row r="48" spans="1:12" ht="20.25" customHeight="1" x14ac:dyDescent="0.3">
      <c r="A48" s="47" t="s">
        <v>200</v>
      </c>
      <c r="B48" s="52" t="s">
        <v>39</v>
      </c>
      <c r="C48" s="61"/>
      <c r="D48" s="56">
        <v>45</v>
      </c>
      <c r="E48" s="29">
        <f t="shared" si="8"/>
        <v>6.5250000000000002E-2</v>
      </c>
      <c r="F48" s="65">
        <v>89.100000000000009</v>
      </c>
      <c r="G48" s="84">
        <f t="shared" si="10"/>
        <v>0.129195</v>
      </c>
      <c r="H48" s="34">
        <f t="shared" si="7"/>
        <v>0.25258274999999997</v>
      </c>
      <c r="I48" s="36"/>
      <c r="J48" s="34">
        <f t="shared" si="2"/>
        <v>0</v>
      </c>
      <c r="K48" s="34">
        <f t="shared" si="3"/>
        <v>0</v>
      </c>
      <c r="L48" s="26"/>
    </row>
    <row r="49" spans="1:12" ht="20.25" customHeight="1" x14ac:dyDescent="0.3">
      <c r="A49" s="47" t="s">
        <v>200</v>
      </c>
      <c r="B49" s="52" t="s">
        <v>548</v>
      </c>
      <c r="C49" s="61"/>
      <c r="D49" s="56">
        <v>40</v>
      </c>
      <c r="E49" s="29">
        <f t="shared" si="8"/>
        <v>5.7999999999999996E-2</v>
      </c>
      <c r="F49" s="65">
        <v>89.100000000000009</v>
      </c>
      <c r="G49" s="84">
        <f t="shared" si="10"/>
        <v>0.129195</v>
      </c>
      <c r="H49" s="34">
        <f t="shared" si="7"/>
        <v>0.24533274999999999</v>
      </c>
      <c r="I49" s="36"/>
      <c r="J49" s="34">
        <f t="shared" si="2"/>
        <v>0</v>
      </c>
      <c r="K49" s="34">
        <f t="shared" si="3"/>
        <v>0</v>
      </c>
      <c r="L49" s="26"/>
    </row>
    <row r="50" spans="1:12" ht="20.25" customHeight="1" x14ac:dyDescent="0.3">
      <c r="A50" s="47" t="s">
        <v>200</v>
      </c>
      <c r="B50" s="52" t="s">
        <v>40</v>
      </c>
      <c r="C50" s="61"/>
      <c r="D50" s="56">
        <v>40</v>
      </c>
      <c r="E50" s="29">
        <f t="shared" si="8"/>
        <v>5.7999999999999996E-2</v>
      </c>
      <c r="F50" s="65">
        <v>89.100000000000009</v>
      </c>
      <c r="G50" s="84">
        <f t="shared" si="10"/>
        <v>0.129195</v>
      </c>
      <c r="H50" s="34">
        <f t="shared" si="7"/>
        <v>0.24533274999999999</v>
      </c>
      <c r="I50" s="36"/>
      <c r="J50" s="34">
        <f t="shared" si="2"/>
        <v>0</v>
      </c>
      <c r="K50" s="34">
        <f t="shared" si="3"/>
        <v>0</v>
      </c>
      <c r="L50" s="26"/>
    </row>
    <row r="51" spans="1:12" ht="20.25" customHeight="1" x14ac:dyDescent="0.3">
      <c r="A51" s="47" t="s">
        <v>200</v>
      </c>
      <c r="B51" s="52" t="s">
        <v>41</v>
      </c>
      <c r="C51" s="61"/>
      <c r="D51" s="56">
        <v>40</v>
      </c>
      <c r="E51" s="29">
        <f t="shared" si="8"/>
        <v>5.7999999999999996E-2</v>
      </c>
      <c r="F51" s="65">
        <v>89.100000000000009</v>
      </c>
      <c r="G51" s="84">
        <f t="shared" si="10"/>
        <v>0.129195</v>
      </c>
      <c r="H51" s="34">
        <f t="shared" si="7"/>
        <v>0.24533274999999999</v>
      </c>
      <c r="I51" s="36"/>
      <c r="J51" s="34">
        <f t="shared" si="2"/>
        <v>0</v>
      </c>
      <c r="K51" s="34">
        <f t="shared" si="3"/>
        <v>0</v>
      </c>
      <c r="L51" s="26"/>
    </row>
    <row r="52" spans="1:12" ht="20.25" customHeight="1" x14ac:dyDescent="0.3">
      <c r="A52" s="47" t="s">
        <v>200</v>
      </c>
      <c r="B52" s="52" t="s">
        <v>153</v>
      </c>
      <c r="C52" s="61"/>
      <c r="D52" s="56">
        <v>40</v>
      </c>
      <c r="E52" s="29">
        <f t="shared" si="8"/>
        <v>5.7999999999999996E-2</v>
      </c>
      <c r="F52" s="65">
        <v>89.100000000000009</v>
      </c>
      <c r="G52" s="84">
        <f t="shared" si="10"/>
        <v>0.129195</v>
      </c>
      <c r="H52" s="34">
        <f t="shared" si="7"/>
        <v>0.24533274999999999</v>
      </c>
      <c r="I52" s="36"/>
      <c r="J52" s="34">
        <f t="shared" si="2"/>
        <v>0</v>
      </c>
      <c r="K52" s="34">
        <f t="shared" si="3"/>
        <v>0</v>
      </c>
      <c r="L52" s="26"/>
    </row>
    <row r="53" spans="1:12" ht="20.25" customHeight="1" x14ac:dyDescent="0.3">
      <c r="A53" s="47" t="s">
        <v>200</v>
      </c>
      <c r="B53" s="52" t="s">
        <v>42</v>
      </c>
      <c r="C53" s="61"/>
      <c r="D53" s="56">
        <v>40</v>
      </c>
      <c r="E53" s="29">
        <f t="shared" si="8"/>
        <v>5.7999999999999996E-2</v>
      </c>
      <c r="F53" s="65">
        <v>89.100000000000009</v>
      </c>
      <c r="G53" s="84">
        <f t="shared" si="10"/>
        <v>0.129195</v>
      </c>
      <c r="H53" s="34">
        <f t="shared" si="7"/>
        <v>0.24533274999999999</v>
      </c>
      <c r="I53" s="36"/>
      <c r="J53" s="34">
        <f t="shared" si="2"/>
        <v>0</v>
      </c>
      <c r="K53" s="34">
        <f t="shared" si="3"/>
        <v>0</v>
      </c>
      <c r="L53" s="26"/>
    </row>
    <row r="54" spans="1:12" ht="20.25" customHeight="1" x14ac:dyDescent="0.3">
      <c r="A54" s="47" t="s">
        <v>200</v>
      </c>
      <c r="B54" s="52" t="s">
        <v>6</v>
      </c>
      <c r="C54" s="61"/>
      <c r="D54" s="56">
        <v>40</v>
      </c>
      <c r="E54" s="29">
        <f t="shared" si="8"/>
        <v>5.7999999999999996E-2</v>
      </c>
      <c r="F54" s="65">
        <v>89.1</v>
      </c>
      <c r="G54" s="84">
        <f t="shared" si="10"/>
        <v>0.129195</v>
      </c>
      <c r="H54" s="34">
        <f t="shared" si="7"/>
        <v>0.24533274999999999</v>
      </c>
      <c r="I54" s="36"/>
      <c r="J54" s="34">
        <f t="shared" si="2"/>
        <v>0</v>
      </c>
      <c r="K54" s="34">
        <f t="shared" si="3"/>
        <v>0</v>
      </c>
      <c r="L54" s="26"/>
    </row>
    <row r="55" spans="1:12" ht="20.25" customHeight="1" x14ac:dyDescent="0.3">
      <c r="A55" s="47" t="s">
        <v>200</v>
      </c>
      <c r="B55" s="52" t="s">
        <v>549</v>
      </c>
      <c r="C55" s="61"/>
      <c r="D55" s="56">
        <v>40</v>
      </c>
      <c r="E55" s="29">
        <f t="shared" si="8"/>
        <v>5.7999999999999996E-2</v>
      </c>
      <c r="F55" s="65">
        <v>89.1</v>
      </c>
      <c r="G55" s="84">
        <f t="shared" si="10"/>
        <v>0.129195</v>
      </c>
      <c r="H55" s="34">
        <f t="shared" si="7"/>
        <v>0.24533274999999999</v>
      </c>
      <c r="I55" s="36"/>
      <c r="J55" s="34">
        <f t="shared" si="2"/>
        <v>0</v>
      </c>
      <c r="K55" s="34">
        <f t="shared" si="3"/>
        <v>0</v>
      </c>
      <c r="L55" s="26"/>
    </row>
    <row r="56" spans="1:12" ht="20.25" customHeight="1" x14ac:dyDescent="0.3">
      <c r="A56" s="47" t="s">
        <v>200</v>
      </c>
      <c r="B56" s="52" t="s">
        <v>5</v>
      </c>
      <c r="C56" s="61"/>
      <c r="D56" s="56">
        <v>40</v>
      </c>
      <c r="E56" s="29">
        <f t="shared" si="8"/>
        <v>5.7999999999999996E-2</v>
      </c>
      <c r="F56" s="65">
        <v>89.1</v>
      </c>
      <c r="G56" s="84">
        <f t="shared" si="10"/>
        <v>0.129195</v>
      </c>
      <c r="H56" s="34">
        <f t="shared" si="7"/>
        <v>0.24533274999999999</v>
      </c>
      <c r="I56" s="36"/>
      <c r="J56" s="34">
        <f t="shared" si="2"/>
        <v>0</v>
      </c>
      <c r="K56" s="34">
        <f t="shared" si="3"/>
        <v>0</v>
      </c>
      <c r="L56" s="26"/>
    </row>
    <row r="57" spans="1:12" ht="20.25" customHeight="1" x14ac:dyDescent="0.3">
      <c r="A57" s="47" t="s">
        <v>200</v>
      </c>
      <c r="B57" s="52" t="s">
        <v>4</v>
      </c>
      <c r="C57" s="61"/>
      <c r="D57" s="56">
        <v>40</v>
      </c>
      <c r="E57" s="29">
        <f t="shared" si="8"/>
        <v>5.7999999999999996E-2</v>
      </c>
      <c r="F57" s="65">
        <v>89.1</v>
      </c>
      <c r="G57" s="84">
        <f t="shared" si="10"/>
        <v>0.129195</v>
      </c>
      <c r="H57" s="34">
        <f t="shared" si="7"/>
        <v>0.24533274999999999</v>
      </c>
      <c r="I57" s="36"/>
      <c r="J57" s="34">
        <f t="shared" si="2"/>
        <v>0</v>
      </c>
      <c r="K57" s="34">
        <f t="shared" si="3"/>
        <v>0</v>
      </c>
      <c r="L57" s="26"/>
    </row>
    <row r="58" spans="1:12" ht="20.25" customHeight="1" x14ac:dyDescent="0.3">
      <c r="A58" s="47" t="s">
        <v>200</v>
      </c>
      <c r="B58" s="52" t="s">
        <v>8</v>
      </c>
      <c r="C58" s="61"/>
      <c r="D58" s="56">
        <v>40</v>
      </c>
      <c r="E58" s="29">
        <f t="shared" si="8"/>
        <v>5.7999999999999996E-2</v>
      </c>
      <c r="F58" s="65">
        <v>89.1</v>
      </c>
      <c r="G58" s="84">
        <f t="shared" si="10"/>
        <v>0.129195</v>
      </c>
      <c r="H58" s="34">
        <f t="shared" si="7"/>
        <v>0.24533274999999999</v>
      </c>
      <c r="I58" s="36"/>
      <c r="J58" s="34">
        <f t="shared" si="2"/>
        <v>0</v>
      </c>
      <c r="K58" s="34">
        <f t="shared" si="3"/>
        <v>0</v>
      </c>
      <c r="L58" s="26"/>
    </row>
    <row r="59" spans="1:12" ht="20.25" customHeight="1" x14ac:dyDescent="0.3">
      <c r="A59" s="47" t="s">
        <v>200</v>
      </c>
      <c r="B59" s="52" t="s">
        <v>36</v>
      </c>
      <c r="C59" s="61"/>
      <c r="D59" s="56">
        <v>40</v>
      </c>
      <c r="E59" s="29">
        <f t="shared" si="8"/>
        <v>5.7999999999999996E-2</v>
      </c>
      <c r="F59" s="65">
        <v>89.1</v>
      </c>
      <c r="G59" s="84">
        <f t="shared" si="10"/>
        <v>0.129195</v>
      </c>
      <c r="H59" s="34">
        <f t="shared" si="7"/>
        <v>0.24533274999999999</v>
      </c>
      <c r="I59" s="36"/>
      <c r="J59" s="34">
        <f t="shared" si="2"/>
        <v>0</v>
      </c>
      <c r="K59" s="34">
        <f t="shared" si="3"/>
        <v>0</v>
      </c>
      <c r="L59" s="26"/>
    </row>
    <row r="60" spans="1:12" ht="20.25" customHeight="1" x14ac:dyDescent="0.3">
      <c r="A60" s="47" t="s">
        <v>200</v>
      </c>
      <c r="B60" s="52" t="s">
        <v>7</v>
      </c>
      <c r="C60" s="61"/>
      <c r="D60" s="56">
        <v>40</v>
      </c>
      <c r="E60" s="29">
        <f t="shared" si="8"/>
        <v>5.7999999999999996E-2</v>
      </c>
      <c r="F60" s="65">
        <v>89.1</v>
      </c>
      <c r="G60" s="84">
        <f t="shared" si="10"/>
        <v>0.129195</v>
      </c>
      <c r="H60" s="34">
        <f t="shared" si="7"/>
        <v>0.24533274999999999</v>
      </c>
      <c r="I60" s="36"/>
      <c r="J60" s="34">
        <f t="shared" si="2"/>
        <v>0</v>
      </c>
      <c r="K60" s="34">
        <f t="shared" si="3"/>
        <v>0</v>
      </c>
      <c r="L60" s="26"/>
    </row>
    <row r="61" spans="1:12" ht="20.25" customHeight="1" x14ac:dyDescent="0.3">
      <c r="A61" s="47" t="s">
        <v>200</v>
      </c>
      <c r="B61" s="52" t="s">
        <v>550</v>
      </c>
      <c r="C61" s="61"/>
      <c r="D61" s="56">
        <v>40</v>
      </c>
      <c r="E61" s="29">
        <f t="shared" si="8"/>
        <v>5.7999999999999996E-2</v>
      </c>
      <c r="F61" s="65">
        <v>89.1</v>
      </c>
      <c r="G61" s="84">
        <f t="shared" si="10"/>
        <v>0.129195</v>
      </c>
      <c r="H61" s="34">
        <f t="shared" si="7"/>
        <v>0.24533274999999999</v>
      </c>
      <c r="I61" s="36"/>
      <c r="J61" s="34">
        <f t="shared" si="2"/>
        <v>0</v>
      </c>
      <c r="K61" s="34">
        <f t="shared" si="3"/>
        <v>0</v>
      </c>
      <c r="L61" s="26"/>
    </row>
    <row r="62" spans="1:12" ht="20.25" customHeight="1" x14ac:dyDescent="0.3">
      <c r="A62" s="47" t="s">
        <v>200</v>
      </c>
      <c r="B62" s="52" t="s">
        <v>551</v>
      </c>
      <c r="C62" s="61" t="s">
        <v>1</v>
      </c>
      <c r="D62" s="56">
        <v>40</v>
      </c>
      <c r="E62" s="29">
        <f t="shared" si="8"/>
        <v>5.7999999999999996E-2</v>
      </c>
      <c r="F62" s="65">
        <v>89.1</v>
      </c>
      <c r="G62" s="84">
        <f t="shared" si="10"/>
        <v>0.129195</v>
      </c>
      <c r="H62" s="34">
        <f t="shared" si="7"/>
        <v>0.24533274999999999</v>
      </c>
      <c r="I62" s="36"/>
      <c r="J62" s="34">
        <f t="shared" si="2"/>
        <v>0</v>
      </c>
      <c r="K62" s="34">
        <f t="shared" si="3"/>
        <v>0</v>
      </c>
      <c r="L62" s="26"/>
    </row>
    <row r="63" spans="1:12" ht="20.25" customHeight="1" x14ac:dyDescent="0.3">
      <c r="A63" s="47" t="s">
        <v>200</v>
      </c>
      <c r="B63" s="52" t="s">
        <v>552</v>
      </c>
      <c r="C63" s="61" t="s">
        <v>1</v>
      </c>
      <c r="D63" s="56">
        <v>40</v>
      </c>
      <c r="E63" s="29">
        <f t="shared" si="8"/>
        <v>5.7999999999999996E-2</v>
      </c>
      <c r="F63" s="65">
        <v>89.1</v>
      </c>
      <c r="G63" s="84">
        <f t="shared" si="10"/>
        <v>0.129195</v>
      </c>
      <c r="H63" s="34">
        <f t="shared" si="7"/>
        <v>0.24533274999999999</v>
      </c>
      <c r="I63" s="36"/>
      <c r="J63" s="34">
        <f t="shared" si="2"/>
        <v>0</v>
      </c>
      <c r="K63" s="34">
        <f t="shared" si="3"/>
        <v>0</v>
      </c>
      <c r="L63" s="26"/>
    </row>
    <row r="64" spans="1:12" ht="20.25" customHeight="1" x14ac:dyDescent="0.3">
      <c r="A64" s="47" t="s">
        <v>200</v>
      </c>
      <c r="B64" s="52" t="s">
        <v>553</v>
      </c>
      <c r="C64" s="61" t="s">
        <v>1</v>
      </c>
      <c r="D64" s="56">
        <v>40</v>
      </c>
      <c r="E64" s="29">
        <f t="shared" si="8"/>
        <v>5.7999999999999996E-2</v>
      </c>
      <c r="F64" s="65">
        <v>89.1</v>
      </c>
      <c r="G64" s="84">
        <f t="shared" si="10"/>
        <v>0.129195</v>
      </c>
      <c r="H64" s="34">
        <f t="shared" si="7"/>
        <v>0.24533274999999999</v>
      </c>
      <c r="I64" s="36"/>
      <c r="J64" s="34">
        <f t="shared" ref="J64" si="11">I64*H64</f>
        <v>0</v>
      </c>
      <c r="K64" s="34">
        <f t="shared" ref="K64" si="12">J64-(J64*$L$10)</f>
        <v>0</v>
      </c>
      <c r="L64" s="26"/>
    </row>
    <row r="65" spans="1:12" ht="20.25" customHeight="1" x14ac:dyDescent="0.3">
      <c r="A65" s="66"/>
      <c r="B65" s="67"/>
      <c r="C65" s="68"/>
      <c r="D65" s="69"/>
      <c r="E65" s="33"/>
      <c r="F65" s="70"/>
      <c r="G65" s="70"/>
      <c r="H65" s="70"/>
      <c r="I65" s="38"/>
      <c r="J65" s="37"/>
      <c r="K65" s="37"/>
      <c r="L65" s="45"/>
    </row>
    <row r="66" spans="1:12" ht="20.25" customHeight="1" x14ac:dyDescent="0.3">
      <c r="A66" s="47" t="s">
        <v>201</v>
      </c>
      <c r="B66" s="52" t="s">
        <v>307</v>
      </c>
      <c r="C66" s="61"/>
      <c r="D66" s="56"/>
      <c r="E66" s="29">
        <f t="shared" ref="E66:E71" si="13">(D66/1000)*1.54</f>
        <v>0</v>
      </c>
      <c r="F66" s="65">
        <v>116</v>
      </c>
      <c r="G66" s="84">
        <f>(F66/1000)*1.45</f>
        <v>0.16820000000000002</v>
      </c>
      <c r="H66" s="34">
        <f t="shared" si="7"/>
        <v>0.24389000000000002</v>
      </c>
      <c r="I66" s="36"/>
      <c r="J66" s="34">
        <f t="shared" si="2"/>
        <v>0</v>
      </c>
      <c r="K66" s="34">
        <f t="shared" si="3"/>
        <v>0</v>
      </c>
      <c r="L66" s="26"/>
    </row>
    <row r="67" spans="1:12" ht="20.25" customHeight="1" x14ac:dyDescent="0.3">
      <c r="A67" s="47" t="s">
        <v>201</v>
      </c>
      <c r="B67" s="52" t="s">
        <v>310</v>
      </c>
      <c r="C67" s="61"/>
      <c r="D67" s="56">
        <v>54</v>
      </c>
      <c r="E67" s="29">
        <f t="shared" si="13"/>
        <v>8.3159999999999998E-2</v>
      </c>
      <c r="F67" s="65">
        <v>116</v>
      </c>
      <c r="G67" s="84">
        <f t="shared" ref="G67:G71" si="14">(F67/1000)*1.45</f>
        <v>0.16820000000000002</v>
      </c>
      <c r="H67" s="34">
        <f t="shared" si="7"/>
        <v>0.32705000000000001</v>
      </c>
      <c r="I67" s="36"/>
      <c r="J67" s="34">
        <f t="shared" si="2"/>
        <v>0</v>
      </c>
      <c r="K67" s="34">
        <f t="shared" si="3"/>
        <v>0</v>
      </c>
      <c r="L67" s="26"/>
    </row>
    <row r="68" spans="1:12" ht="20.25" customHeight="1" x14ac:dyDescent="0.3">
      <c r="A68" s="47" t="s">
        <v>201</v>
      </c>
      <c r="B68" s="52" t="s">
        <v>312</v>
      </c>
      <c r="C68" s="61"/>
      <c r="D68" s="56">
        <v>54</v>
      </c>
      <c r="E68" s="29">
        <f t="shared" si="13"/>
        <v>8.3159999999999998E-2</v>
      </c>
      <c r="F68" s="65">
        <v>116</v>
      </c>
      <c r="G68" s="84">
        <f t="shared" si="14"/>
        <v>0.16820000000000002</v>
      </c>
      <c r="H68" s="34">
        <f t="shared" si="7"/>
        <v>0.32705000000000001</v>
      </c>
      <c r="I68" s="36"/>
      <c r="J68" s="34">
        <f t="shared" si="2"/>
        <v>0</v>
      </c>
      <c r="K68" s="34">
        <f t="shared" si="3"/>
        <v>0</v>
      </c>
      <c r="L68" s="26"/>
    </row>
    <row r="69" spans="1:12" ht="20.25" customHeight="1" x14ac:dyDescent="0.3">
      <c r="A69" s="47" t="s">
        <v>201</v>
      </c>
      <c r="B69" s="52" t="s">
        <v>311</v>
      </c>
      <c r="C69" s="61"/>
      <c r="D69" s="56">
        <v>54</v>
      </c>
      <c r="E69" s="29">
        <f t="shared" si="13"/>
        <v>8.3159999999999998E-2</v>
      </c>
      <c r="F69" s="65">
        <v>116</v>
      </c>
      <c r="G69" s="84">
        <f t="shared" si="14"/>
        <v>0.16820000000000002</v>
      </c>
      <c r="H69" s="34">
        <f t="shared" si="7"/>
        <v>0.32705000000000001</v>
      </c>
      <c r="I69" s="36"/>
      <c r="J69" s="34">
        <f t="shared" si="2"/>
        <v>0</v>
      </c>
      <c r="K69" s="34">
        <f t="shared" si="3"/>
        <v>0</v>
      </c>
      <c r="L69" s="26"/>
    </row>
    <row r="70" spans="1:12" ht="20.25" customHeight="1" x14ac:dyDescent="0.3">
      <c r="A70" s="47" t="s">
        <v>201</v>
      </c>
      <c r="B70" s="52" t="s">
        <v>308</v>
      </c>
      <c r="C70" s="61"/>
      <c r="D70" s="56"/>
      <c r="E70" s="29">
        <f t="shared" si="13"/>
        <v>0</v>
      </c>
      <c r="F70" s="65">
        <v>116</v>
      </c>
      <c r="G70" s="84">
        <f t="shared" si="14"/>
        <v>0.16820000000000002</v>
      </c>
      <c r="H70" s="34">
        <f t="shared" si="7"/>
        <v>0.24389000000000002</v>
      </c>
      <c r="I70" s="36"/>
      <c r="J70" s="34">
        <f t="shared" si="2"/>
        <v>0</v>
      </c>
      <c r="K70" s="34">
        <f t="shared" si="3"/>
        <v>0</v>
      </c>
      <c r="L70" s="26"/>
    </row>
    <row r="71" spans="1:12" ht="20.25" customHeight="1" x14ac:dyDescent="0.3">
      <c r="A71" s="47" t="s">
        <v>201</v>
      </c>
      <c r="B71" s="52" t="s">
        <v>309</v>
      </c>
      <c r="C71" s="61"/>
      <c r="D71" s="56"/>
      <c r="E71" s="29">
        <f t="shared" si="13"/>
        <v>0</v>
      </c>
      <c r="F71" s="65">
        <v>116</v>
      </c>
      <c r="G71" s="84">
        <f t="shared" si="14"/>
        <v>0.16820000000000002</v>
      </c>
      <c r="H71" s="34">
        <f t="shared" si="7"/>
        <v>0.24389000000000002</v>
      </c>
      <c r="I71" s="36"/>
      <c r="J71" s="34">
        <f t="shared" si="2"/>
        <v>0</v>
      </c>
      <c r="K71" s="34">
        <f t="shared" si="3"/>
        <v>0</v>
      </c>
      <c r="L71" s="26"/>
    </row>
    <row r="72" spans="1:12" ht="20.25" customHeight="1" x14ac:dyDescent="0.3">
      <c r="A72" s="66"/>
      <c r="B72" s="67"/>
      <c r="C72" s="68"/>
      <c r="D72" s="69"/>
      <c r="E72" s="33"/>
      <c r="F72" s="70"/>
      <c r="G72" s="70"/>
      <c r="H72" s="70"/>
      <c r="I72" s="38"/>
      <c r="J72" s="37"/>
      <c r="K72" s="37"/>
      <c r="L72" s="45"/>
    </row>
    <row r="73" spans="1:12" ht="20.25" customHeight="1" x14ac:dyDescent="0.3">
      <c r="A73" s="85" t="s">
        <v>202</v>
      </c>
      <c r="B73" s="52" t="s">
        <v>44</v>
      </c>
      <c r="C73" s="61"/>
      <c r="D73" s="56">
        <v>40</v>
      </c>
      <c r="E73" s="29">
        <f>(D73/1000)*1.45</f>
        <v>5.7999999999999996E-2</v>
      </c>
      <c r="F73" s="65">
        <v>89.100000000000009</v>
      </c>
      <c r="G73" s="84">
        <f>(F73/1000)*1.45</f>
        <v>0.129195</v>
      </c>
      <c r="H73" s="34">
        <f t="shared" si="7"/>
        <v>0.24533274999999999</v>
      </c>
      <c r="I73" s="36"/>
      <c r="J73" s="34">
        <f t="shared" si="2"/>
        <v>0</v>
      </c>
      <c r="K73" s="34">
        <f t="shared" si="3"/>
        <v>0</v>
      </c>
      <c r="L73" s="26"/>
    </row>
    <row r="74" spans="1:12" ht="20.25" customHeight="1" x14ac:dyDescent="0.3">
      <c r="A74" s="85" t="s">
        <v>202</v>
      </c>
      <c r="B74" s="52" t="s">
        <v>45</v>
      </c>
      <c r="C74" s="61"/>
      <c r="D74" s="56">
        <v>40</v>
      </c>
      <c r="E74" s="29">
        <f t="shared" ref="E74:E119" si="15">(D74/1000)*1.45</f>
        <v>5.7999999999999996E-2</v>
      </c>
      <c r="F74" s="65">
        <v>89.100000000000009</v>
      </c>
      <c r="G74" s="84">
        <f t="shared" ref="G74:G138" si="16">(F74/1000)*1.45</f>
        <v>0.129195</v>
      </c>
      <c r="H74" s="34">
        <f t="shared" si="7"/>
        <v>0.24533274999999999</v>
      </c>
      <c r="I74" s="36"/>
      <c r="J74" s="34">
        <f t="shared" ref="J74:J142" si="17">I74*H74</f>
        <v>0</v>
      </c>
      <c r="K74" s="34">
        <f t="shared" ref="K74:K142" si="18">J74-(J74*$L$10)</f>
        <v>0</v>
      </c>
      <c r="L74" s="26"/>
    </row>
    <row r="75" spans="1:12" ht="20.25" customHeight="1" x14ac:dyDescent="0.3">
      <c r="A75" s="85" t="s">
        <v>202</v>
      </c>
      <c r="B75" s="52" t="s">
        <v>46</v>
      </c>
      <c r="C75" s="61"/>
      <c r="D75" s="56">
        <v>40</v>
      </c>
      <c r="E75" s="29">
        <f t="shared" si="15"/>
        <v>5.7999999999999996E-2</v>
      </c>
      <c r="F75" s="65">
        <v>89.100000000000009</v>
      </c>
      <c r="G75" s="84">
        <f t="shared" si="16"/>
        <v>0.129195</v>
      </c>
      <c r="H75" s="34">
        <f t="shared" si="7"/>
        <v>0.24533274999999999</v>
      </c>
      <c r="I75" s="36"/>
      <c r="J75" s="34">
        <f t="shared" si="17"/>
        <v>0</v>
      </c>
      <c r="K75" s="34">
        <f t="shared" si="18"/>
        <v>0</v>
      </c>
      <c r="L75" s="26"/>
    </row>
    <row r="76" spans="1:12" ht="20.25" customHeight="1" x14ac:dyDescent="0.3">
      <c r="A76" s="85" t="s">
        <v>202</v>
      </c>
      <c r="B76" s="52" t="s">
        <v>47</v>
      </c>
      <c r="C76" s="61"/>
      <c r="D76" s="56">
        <v>40</v>
      </c>
      <c r="E76" s="29">
        <f t="shared" si="15"/>
        <v>5.7999999999999996E-2</v>
      </c>
      <c r="F76" s="65">
        <v>89.100000000000009</v>
      </c>
      <c r="G76" s="84">
        <f t="shared" si="16"/>
        <v>0.129195</v>
      </c>
      <c r="H76" s="34">
        <f t="shared" si="7"/>
        <v>0.24533274999999999</v>
      </c>
      <c r="I76" s="36"/>
      <c r="J76" s="34">
        <f t="shared" si="17"/>
        <v>0</v>
      </c>
      <c r="K76" s="34">
        <f t="shared" si="18"/>
        <v>0</v>
      </c>
      <c r="L76" s="26"/>
    </row>
    <row r="77" spans="1:12" ht="20.25" customHeight="1" x14ac:dyDescent="0.3">
      <c r="A77" s="85" t="s">
        <v>202</v>
      </c>
      <c r="B77" s="52" t="s">
        <v>158</v>
      </c>
      <c r="C77" s="61"/>
      <c r="D77" s="56">
        <v>40</v>
      </c>
      <c r="E77" s="29">
        <f t="shared" si="15"/>
        <v>5.7999999999999996E-2</v>
      </c>
      <c r="F77" s="65">
        <v>89.100000000000009</v>
      </c>
      <c r="G77" s="84">
        <f t="shared" si="16"/>
        <v>0.129195</v>
      </c>
      <c r="H77" s="34">
        <f t="shared" si="7"/>
        <v>0.24533274999999999</v>
      </c>
      <c r="I77" s="36"/>
      <c r="J77" s="34">
        <f t="shared" si="17"/>
        <v>0</v>
      </c>
      <c r="K77" s="34">
        <f t="shared" si="18"/>
        <v>0</v>
      </c>
      <c r="L77" s="26"/>
    </row>
    <row r="78" spans="1:12" ht="20.25" customHeight="1" x14ac:dyDescent="0.3">
      <c r="A78" s="85" t="s">
        <v>202</v>
      </c>
      <c r="B78" s="52" t="s">
        <v>554</v>
      </c>
      <c r="C78" s="61"/>
      <c r="D78" s="56">
        <v>40</v>
      </c>
      <c r="E78" s="29">
        <f t="shared" si="15"/>
        <v>5.7999999999999996E-2</v>
      </c>
      <c r="F78" s="65">
        <v>89.100000000000009</v>
      </c>
      <c r="G78" s="84">
        <f t="shared" si="16"/>
        <v>0.129195</v>
      </c>
      <c r="H78" s="34">
        <f t="shared" si="7"/>
        <v>0.24533274999999999</v>
      </c>
      <c r="I78" s="36"/>
      <c r="J78" s="34">
        <f t="shared" si="17"/>
        <v>0</v>
      </c>
      <c r="K78" s="34">
        <f t="shared" si="18"/>
        <v>0</v>
      </c>
      <c r="L78" s="26"/>
    </row>
    <row r="79" spans="1:12" ht="20.25" customHeight="1" x14ac:dyDescent="0.3">
      <c r="A79" s="85" t="s">
        <v>202</v>
      </c>
      <c r="B79" s="52" t="s">
        <v>555</v>
      </c>
      <c r="C79" s="61"/>
      <c r="D79" s="56">
        <v>40</v>
      </c>
      <c r="E79" s="29">
        <f t="shared" si="15"/>
        <v>5.7999999999999996E-2</v>
      </c>
      <c r="F79" s="65">
        <v>89.100000000000009</v>
      </c>
      <c r="G79" s="84">
        <f t="shared" si="16"/>
        <v>0.129195</v>
      </c>
      <c r="H79" s="34">
        <f t="shared" si="7"/>
        <v>0.24533274999999999</v>
      </c>
      <c r="I79" s="36"/>
      <c r="J79" s="34">
        <f t="shared" si="17"/>
        <v>0</v>
      </c>
      <c r="K79" s="34">
        <f t="shared" si="18"/>
        <v>0</v>
      </c>
      <c r="L79" s="26"/>
    </row>
    <row r="80" spans="1:12" ht="20.25" customHeight="1" x14ac:dyDescent="0.3">
      <c r="A80" s="85" t="s">
        <v>202</v>
      </c>
      <c r="B80" s="52" t="s">
        <v>556</v>
      </c>
      <c r="C80" s="61"/>
      <c r="D80" s="56">
        <v>40</v>
      </c>
      <c r="E80" s="29">
        <f t="shared" si="15"/>
        <v>5.7999999999999996E-2</v>
      </c>
      <c r="F80" s="65">
        <v>89.100000000000009</v>
      </c>
      <c r="G80" s="84">
        <f t="shared" si="16"/>
        <v>0.129195</v>
      </c>
      <c r="H80" s="34">
        <f t="shared" si="7"/>
        <v>0.24533274999999999</v>
      </c>
      <c r="I80" s="36"/>
      <c r="J80" s="34">
        <f t="shared" si="17"/>
        <v>0</v>
      </c>
      <c r="K80" s="34">
        <f t="shared" si="18"/>
        <v>0</v>
      </c>
      <c r="L80" s="26"/>
    </row>
    <row r="81" spans="1:12" ht="20.25" customHeight="1" x14ac:dyDescent="0.3">
      <c r="A81" s="85" t="s">
        <v>202</v>
      </c>
      <c r="B81" s="52" t="s">
        <v>557</v>
      </c>
      <c r="C81" s="61"/>
      <c r="D81" s="56">
        <v>40</v>
      </c>
      <c r="E81" s="29">
        <f t="shared" si="15"/>
        <v>5.7999999999999996E-2</v>
      </c>
      <c r="F81" s="65">
        <v>89.100000000000009</v>
      </c>
      <c r="G81" s="84">
        <f t="shared" si="16"/>
        <v>0.129195</v>
      </c>
      <c r="H81" s="34">
        <f t="shared" si="7"/>
        <v>0.24533274999999999</v>
      </c>
      <c r="I81" s="36"/>
      <c r="J81" s="34">
        <f t="shared" si="17"/>
        <v>0</v>
      </c>
      <c r="K81" s="34">
        <f t="shared" si="18"/>
        <v>0</v>
      </c>
      <c r="L81" s="26"/>
    </row>
    <row r="82" spans="1:12" ht="20.25" customHeight="1" x14ac:dyDescent="0.3">
      <c r="A82" s="85" t="s">
        <v>202</v>
      </c>
      <c r="B82" s="52" t="s">
        <v>48</v>
      </c>
      <c r="C82" s="61"/>
      <c r="D82" s="56">
        <v>40</v>
      </c>
      <c r="E82" s="29">
        <f t="shared" si="15"/>
        <v>5.7999999999999996E-2</v>
      </c>
      <c r="F82" s="65">
        <v>89.100000000000009</v>
      </c>
      <c r="G82" s="84">
        <f t="shared" si="16"/>
        <v>0.129195</v>
      </c>
      <c r="H82" s="34">
        <f t="shared" si="7"/>
        <v>0.24533274999999999</v>
      </c>
      <c r="I82" s="36"/>
      <c r="J82" s="34">
        <f t="shared" si="17"/>
        <v>0</v>
      </c>
      <c r="K82" s="34">
        <f t="shared" si="18"/>
        <v>0</v>
      </c>
      <c r="L82" s="26"/>
    </row>
    <row r="83" spans="1:12" ht="20.25" customHeight="1" x14ac:dyDescent="0.3">
      <c r="A83" s="85" t="s">
        <v>202</v>
      </c>
      <c r="B83" s="52" t="s">
        <v>49</v>
      </c>
      <c r="C83" s="61"/>
      <c r="D83" s="56">
        <v>40</v>
      </c>
      <c r="E83" s="29">
        <f t="shared" si="15"/>
        <v>5.7999999999999996E-2</v>
      </c>
      <c r="F83" s="65">
        <v>89.100000000000009</v>
      </c>
      <c r="G83" s="84">
        <f t="shared" si="16"/>
        <v>0.129195</v>
      </c>
      <c r="H83" s="34">
        <f t="shared" si="7"/>
        <v>0.24533274999999999</v>
      </c>
      <c r="I83" s="36"/>
      <c r="J83" s="34">
        <f t="shared" si="17"/>
        <v>0</v>
      </c>
      <c r="K83" s="34">
        <f t="shared" si="18"/>
        <v>0</v>
      </c>
      <c r="L83" s="26"/>
    </row>
    <row r="84" spans="1:12" ht="20.25" customHeight="1" x14ac:dyDescent="0.3">
      <c r="A84" s="85" t="s">
        <v>202</v>
      </c>
      <c r="B84" s="52" t="s">
        <v>50</v>
      </c>
      <c r="C84" s="61"/>
      <c r="D84" s="56">
        <v>40</v>
      </c>
      <c r="E84" s="29">
        <f t="shared" si="15"/>
        <v>5.7999999999999996E-2</v>
      </c>
      <c r="F84" s="65">
        <v>89.100000000000009</v>
      </c>
      <c r="G84" s="84">
        <f t="shared" si="16"/>
        <v>0.129195</v>
      </c>
      <c r="H84" s="34">
        <f t="shared" si="7"/>
        <v>0.24533274999999999</v>
      </c>
      <c r="I84" s="36"/>
      <c r="J84" s="34">
        <f t="shared" si="17"/>
        <v>0</v>
      </c>
      <c r="K84" s="34">
        <f t="shared" si="18"/>
        <v>0</v>
      </c>
      <c r="L84" s="26"/>
    </row>
    <row r="85" spans="1:12" ht="20.25" customHeight="1" x14ac:dyDescent="0.3">
      <c r="A85" s="85" t="s">
        <v>202</v>
      </c>
      <c r="B85" s="52" t="s">
        <v>314</v>
      </c>
      <c r="C85" s="61"/>
      <c r="D85" s="56">
        <v>45</v>
      </c>
      <c r="E85" s="29">
        <f t="shared" si="15"/>
        <v>6.5250000000000002E-2</v>
      </c>
      <c r="F85" s="65">
        <v>89.100000000000009</v>
      </c>
      <c r="G85" s="84">
        <f t="shared" si="16"/>
        <v>0.129195</v>
      </c>
      <c r="H85" s="34">
        <v>0.26</v>
      </c>
      <c r="I85" s="36"/>
      <c r="J85" s="34">
        <f t="shared" si="17"/>
        <v>0</v>
      </c>
      <c r="K85" s="34">
        <f t="shared" si="18"/>
        <v>0</v>
      </c>
      <c r="L85" s="26"/>
    </row>
    <row r="86" spans="1:12" ht="20.25" customHeight="1" x14ac:dyDescent="0.3">
      <c r="A86" s="85" t="s">
        <v>202</v>
      </c>
      <c r="B86" s="52" t="s">
        <v>315</v>
      </c>
      <c r="C86" s="61"/>
      <c r="D86" s="56">
        <v>45</v>
      </c>
      <c r="E86" s="29">
        <f t="shared" si="15"/>
        <v>6.5250000000000002E-2</v>
      </c>
      <c r="F86" s="65">
        <v>89.100000000000009</v>
      </c>
      <c r="G86" s="84">
        <f t="shared" si="16"/>
        <v>0.129195</v>
      </c>
      <c r="H86" s="34">
        <v>0.26</v>
      </c>
      <c r="I86" s="36"/>
      <c r="J86" s="34">
        <f t="shared" si="17"/>
        <v>0</v>
      </c>
      <c r="K86" s="34">
        <f t="shared" si="18"/>
        <v>0</v>
      </c>
      <c r="L86" s="26"/>
    </row>
    <row r="87" spans="1:12" ht="20.25" customHeight="1" x14ac:dyDescent="0.3">
      <c r="A87" s="85" t="s">
        <v>202</v>
      </c>
      <c r="B87" s="52" t="s">
        <v>317</v>
      </c>
      <c r="C87" s="61"/>
      <c r="D87" s="56">
        <v>45</v>
      </c>
      <c r="E87" s="29">
        <f t="shared" si="15"/>
        <v>6.5250000000000002E-2</v>
      </c>
      <c r="F87" s="65">
        <v>89.100000000000009</v>
      </c>
      <c r="G87" s="84">
        <f t="shared" si="16"/>
        <v>0.129195</v>
      </c>
      <c r="H87" s="34">
        <v>0.26</v>
      </c>
      <c r="I87" s="36"/>
      <c r="J87" s="34">
        <f t="shared" si="17"/>
        <v>0</v>
      </c>
      <c r="K87" s="34">
        <f t="shared" si="18"/>
        <v>0</v>
      </c>
      <c r="L87" s="26"/>
    </row>
    <row r="88" spans="1:12" ht="20.25" customHeight="1" x14ac:dyDescent="0.3">
      <c r="A88" s="85" t="s">
        <v>202</v>
      </c>
      <c r="B88" s="52" t="s">
        <v>558</v>
      </c>
      <c r="C88" s="61" t="s">
        <v>1</v>
      </c>
      <c r="D88" s="56">
        <v>45</v>
      </c>
      <c r="E88" s="29">
        <f t="shared" si="15"/>
        <v>6.5250000000000002E-2</v>
      </c>
      <c r="F88" s="65">
        <v>89.100000000000009</v>
      </c>
      <c r="G88" s="84">
        <f t="shared" si="16"/>
        <v>0.129195</v>
      </c>
      <c r="H88" s="34">
        <v>0.26</v>
      </c>
      <c r="I88" s="36"/>
      <c r="J88" s="34">
        <f t="shared" si="17"/>
        <v>0</v>
      </c>
      <c r="K88" s="34">
        <f t="shared" si="18"/>
        <v>0</v>
      </c>
      <c r="L88" s="26"/>
    </row>
    <row r="89" spans="1:12" ht="20.25" customHeight="1" x14ac:dyDescent="0.3">
      <c r="A89" s="85" t="s">
        <v>202</v>
      </c>
      <c r="B89" s="52" t="s">
        <v>316</v>
      </c>
      <c r="C89" s="61"/>
      <c r="D89" s="56">
        <v>45</v>
      </c>
      <c r="E89" s="29">
        <f t="shared" si="15"/>
        <v>6.5250000000000002E-2</v>
      </c>
      <c r="F89" s="65">
        <v>89.100000000000009</v>
      </c>
      <c r="G89" s="84">
        <f t="shared" si="16"/>
        <v>0.129195</v>
      </c>
      <c r="H89" s="34">
        <v>0.26</v>
      </c>
      <c r="I89" s="36"/>
      <c r="J89" s="34">
        <f t="shared" si="17"/>
        <v>0</v>
      </c>
      <c r="K89" s="34">
        <f t="shared" si="18"/>
        <v>0</v>
      </c>
      <c r="L89" s="26"/>
    </row>
    <row r="90" spans="1:12" ht="20.25" customHeight="1" x14ac:dyDescent="0.3">
      <c r="A90" s="85" t="s">
        <v>202</v>
      </c>
      <c r="B90" s="52" t="s">
        <v>318</v>
      </c>
      <c r="C90" s="61"/>
      <c r="D90" s="56">
        <v>45</v>
      </c>
      <c r="E90" s="29">
        <f t="shared" si="15"/>
        <v>6.5250000000000002E-2</v>
      </c>
      <c r="F90" s="65">
        <v>89.100000000000009</v>
      </c>
      <c r="G90" s="84">
        <f t="shared" si="16"/>
        <v>0.129195</v>
      </c>
      <c r="H90" s="34">
        <v>0.26</v>
      </c>
      <c r="I90" s="36"/>
      <c r="J90" s="34">
        <f t="shared" si="17"/>
        <v>0</v>
      </c>
      <c r="K90" s="34">
        <f t="shared" si="18"/>
        <v>0</v>
      </c>
      <c r="L90" s="26"/>
    </row>
    <row r="91" spans="1:12" ht="20.25" customHeight="1" x14ac:dyDescent="0.3">
      <c r="A91" s="85" t="s">
        <v>202</v>
      </c>
      <c r="B91" s="52" t="s">
        <v>559</v>
      </c>
      <c r="C91" s="61" t="s">
        <v>1</v>
      </c>
      <c r="D91" s="56">
        <v>40</v>
      </c>
      <c r="E91" s="29">
        <f t="shared" si="15"/>
        <v>5.7999999999999996E-2</v>
      </c>
      <c r="F91" s="65">
        <v>89.100000000000009</v>
      </c>
      <c r="G91" s="84">
        <f t="shared" si="16"/>
        <v>0.129195</v>
      </c>
      <c r="H91" s="34">
        <f t="shared" ref="H91:H154" si="19">(G91*1.45)+E91</f>
        <v>0.24533274999999999</v>
      </c>
      <c r="I91" s="36"/>
      <c r="J91" s="34">
        <f t="shared" si="17"/>
        <v>0</v>
      </c>
      <c r="K91" s="34">
        <f t="shared" si="18"/>
        <v>0</v>
      </c>
      <c r="L91" s="26"/>
    </row>
    <row r="92" spans="1:12" ht="20.25" customHeight="1" x14ac:dyDescent="0.3">
      <c r="A92" s="85" t="s">
        <v>202</v>
      </c>
      <c r="B92" s="52" t="s">
        <v>560</v>
      </c>
      <c r="C92" s="61"/>
      <c r="D92" s="56">
        <v>40</v>
      </c>
      <c r="E92" s="29">
        <f t="shared" si="15"/>
        <v>5.7999999999999996E-2</v>
      </c>
      <c r="F92" s="65">
        <v>89.100000000000009</v>
      </c>
      <c r="G92" s="84">
        <f t="shared" si="16"/>
        <v>0.129195</v>
      </c>
      <c r="H92" s="34">
        <f t="shared" si="19"/>
        <v>0.24533274999999999</v>
      </c>
      <c r="I92" s="36"/>
      <c r="J92" s="34">
        <f t="shared" si="17"/>
        <v>0</v>
      </c>
      <c r="K92" s="34">
        <f t="shared" si="18"/>
        <v>0</v>
      </c>
      <c r="L92" s="26"/>
    </row>
    <row r="93" spans="1:12" ht="20.25" customHeight="1" x14ac:dyDescent="0.3">
      <c r="A93" s="85" t="s">
        <v>202</v>
      </c>
      <c r="B93" s="52" t="s">
        <v>561</v>
      </c>
      <c r="C93" s="61" t="s">
        <v>1</v>
      </c>
      <c r="D93" s="56">
        <v>40</v>
      </c>
      <c r="E93" s="29">
        <f t="shared" si="15"/>
        <v>5.7999999999999996E-2</v>
      </c>
      <c r="F93" s="65">
        <v>89.100000000000009</v>
      </c>
      <c r="G93" s="84">
        <f t="shared" si="16"/>
        <v>0.129195</v>
      </c>
      <c r="H93" s="34">
        <f t="shared" si="19"/>
        <v>0.24533274999999999</v>
      </c>
      <c r="I93" s="36"/>
      <c r="J93" s="34">
        <f t="shared" si="17"/>
        <v>0</v>
      </c>
      <c r="K93" s="34">
        <f t="shared" si="18"/>
        <v>0</v>
      </c>
      <c r="L93" s="26"/>
    </row>
    <row r="94" spans="1:12" ht="20.25" customHeight="1" x14ac:dyDescent="0.3">
      <c r="A94" s="85" t="s">
        <v>202</v>
      </c>
      <c r="B94" s="52" t="s">
        <v>51</v>
      </c>
      <c r="C94" s="61"/>
      <c r="D94" s="56">
        <v>40</v>
      </c>
      <c r="E94" s="29">
        <f t="shared" si="15"/>
        <v>5.7999999999999996E-2</v>
      </c>
      <c r="F94" s="65">
        <v>89.100000000000009</v>
      </c>
      <c r="G94" s="84">
        <f t="shared" si="16"/>
        <v>0.129195</v>
      </c>
      <c r="H94" s="34">
        <f t="shared" si="19"/>
        <v>0.24533274999999999</v>
      </c>
      <c r="I94" s="36"/>
      <c r="J94" s="34">
        <f t="shared" si="17"/>
        <v>0</v>
      </c>
      <c r="K94" s="34">
        <f t="shared" si="18"/>
        <v>0</v>
      </c>
      <c r="L94" s="26"/>
    </row>
    <row r="95" spans="1:12" ht="20.25" customHeight="1" x14ac:dyDescent="0.3">
      <c r="A95" s="85" t="s">
        <v>202</v>
      </c>
      <c r="B95" s="52" t="s">
        <v>562</v>
      </c>
      <c r="C95" s="61" t="s">
        <v>1</v>
      </c>
      <c r="D95" s="56">
        <v>40</v>
      </c>
      <c r="E95" s="29">
        <f t="shared" si="15"/>
        <v>5.7999999999999996E-2</v>
      </c>
      <c r="F95" s="65">
        <v>89.100000000000009</v>
      </c>
      <c r="G95" s="84">
        <f t="shared" si="16"/>
        <v>0.129195</v>
      </c>
      <c r="H95" s="34">
        <f t="shared" si="19"/>
        <v>0.24533274999999999</v>
      </c>
      <c r="I95" s="36"/>
      <c r="J95" s="34">
        <f t="shared" si="17"/>
        <v>0</v>
      </c>
      <c r="K95" s="34">
        <f t="shared" si="18"/>
        <v>0</v>
      </c>
      <c r="L95" s="26"/>
    </row>
    <row r="96" spans="1:12" ht="20.25" customHeight="1" x14ac:dyDescent="0.3">
      <c r="A96" s="85" t="s">
        <v>202</v>
      </c>
      <c r="B96" s="52" t="s">
        <v>563</v>
      </c>
      <c r="C96" s="61" t="s">
        <v>1</v>
      </c>
      <c r="D96" s="56">
        <v>40</v>
      </c>
      <c r="E96" s="29">
        <f t="shared" si="15"/>
        <v>5.7999999999999996E-2</v>
      </c>
      <c r="F96" s="65">
        <v>89.100000000000009</v>
      </c>
      <c r="G96" s="84">
        <f t="shared" si="16"/>
        <v>0.129195</v>
      </c>
      <c r="H96" s="34">
        <f t="shared" si="19"/>
        <v>0.24533274999999999</v>
      </c>
      <c r="I96" s="36"/>
      <c r="J96" s="34">
        <f t="shared" si="17"/>
        <v>0</v>
      </c>
      <c r="K96" s="34">
        <f t="shared" si="18"/>
        <v>0</v>
      </c>
      <c r="L96" s="26"/>
    </row>
    <row r="97" spans="1:12" ht="20.25" customHeight="1" x14ac:dyDescent="0.3">
      <c r="A97" s="85" t="s">
        <v>202</v>
      </c>
      <c r="B97" s="52" t="s">
        <v>319</v>
      </c>
      <c r="C97" s="61"/>
      <c r="D97" s="56">
        <v>40</v>
      </c>
      <c r="E97" s="29">
        <f t="shared" si="15"/>
        <v>5.7999999999999996E-2</v>
      </c>
      <c r="F97" s="65">
        <v>89.100000000000009</v>
      </c>
      <c r="G97" s="84">
        <f t="shared" si="16"/>
        <v>0.129195</v>
      </c>
      <c r="H97" s="34">
        <f t="shared" si="19"/>
        <v>0.24533274999999999</v>
      </c>
      <c r="I97" s="36"/>
      <c r="J97" s="34">
        <f t="shared" si="17"/>
        <v>0</v>
      </c>
      <c r="K97" s="34">
        <f t="shared" si="18"/>
        <v>0</v>
      </c>
      <c r="L97" s="26"/>
    </row>
    <row r="98" spans="1:12" ht="20.25" customHeight="1" x14ac:dyDescent="0.3">
      <c r="A98" s="85" t="s">
        <v>202</v>
      </c>
      <c r="B98" s="52" t="s">
        <v>52</v>
      </c>
      <c r="C98" s="61"/>
      <c r="D98" s="56">
        <v>40</v>
      </c>
      <c r="E98" s="29">
        <f t="shared" si="15"/>
        <v>5.7999999999999996E-2</v>
      </c>
      <c r="F98" s="65">
        <v>89.100000000000009</v>
      </c>
      <c r="G98" s="84">
        <f t="shared" si="16"/>
        <v>0.129195</v>
      </c>
      <c r="H98" s="34">
        <f t="shared" si="19"/>
        <v>0.24533274999999999</v>
      </c>
      <c r="I98" s="36"/>
      <c r="J98" s="34">
        <f t="shared" si="17"/>
        <v>0</v>
      </c>
      <c r="K98" s="34">
        <f t="shared" si="18"/>
        <v>0</v>
      </c>
      <c r="L98" s="26"/>
    </row>
    <row r="99" spans="1:12" ht="20.25" customHeight="1" x14ac:dyDescent="0.3">
      <c r="A99" s="85" t="s">
        <v>202</v>
      </c>
      <c r="B99" s="52" t="s">
        <v>564</v>
      </c>
      <c r="C99" s="61"/>
      <c r="D99" s="56">
        <v>40</v>
      </c>
      <c r="E99" s="29">
        <f t="shared" si="15"/>
        <v>5.7999999999999996E-2</v>
      </c>
      <c r="F99" s="65">
        <v>89.100000000000009</v>
      </c>
      <c r="G99" s="84">
        <f t="shared" si="16"/>
        <v>0.129195</v>
      </c>
      <c r="H99" s="34">
        <f t="shared" si="19"/>
        <v>0.24533274999999999</v>
      </c>
      <c r="I99" s="36"/>
      <c r="J99" s="34">
        <f t="shared" si="17"/>
        <v>0</v>
      </c>
      <c r="K99" s="34">
        <f t="shared" si="18"/>
        <v>0</v>
      </c>
      <c r="L99" s="26"/>
    </row>
    <row r="100" spans="1:12" ht="20.25" customHeight="1" x14ac:dyDescent="0.3">
      <c r="A100" s="85" t="s">
        <v>202</v>
      </c>
      <c r="B100" s="52" t="s">
        <v>53</v>
      </c>
      <c r="C100" s="61"/>
      <c r="D100" s="56">
        <v>40</v>
      </c>
      <c r="E100" s="29">
        <f t="shared" si="15"/>
        <v>5.7999999999999996E-2</v>
      </c>
      <c r="F100" s="65">
        <v>89.100000000000009</v>
      </c>
      <c r="G100" s="84">
        <f t="shared" si="16"/>
        <v>0.129195</v>
      </c>
      <c r="H100" s="34">
        <f t="shared" si="19"/>
        <v>0.24533274999999999</v>
      </c>
      <c r="I100" s="36"/>
      <c r="J100" s="34">
        <f t="shared" si="17"/>
        <v>0</v>
      </c>
      <c r="K100" s="34">
        <f t="shared" si="18"/>
        <v>0</v>
      </c>
      <c r="L100" s="26"/>
    </row>
    <row r="101" spans="1:12" ht="20.25" customHeight="1" x14ac:dyDescent="0.3">
      <c r="A101" s="85" t="s">
        <v>202</v>
      </c>
      <c r="B101" s="52" t="s">
        <v>565</v>
      </c>
      <c r="C101" s="61"/>
      <c r="D101" s="56">
        <v>40</v>
      </c>
      <c r="E101" s="29">
        <f t="shared" si="15"/>
        <v>5.7999999999999996E-2</v>
      </c>
      <c r="F101" s="65">
        <v>89.100000000000009</v>
      </c>
      <c r="G101" s="84">
        <f t="shared" si="16"/>
        <v>0.129195</v>
      </c>
      <c r="H101" s="34">
        <f t="shared" si="19"/>
        <v>0.24533274999999999</v>
      </c>
      <c r="I101" s="36"/>
      <c r="J101" s="34">
        <f t="shared" si="17"/>
        <v>0</v>
      </c>
      <c r="K101" s="34">
        <f t="shared" si="18"/>
        <v>0</v>
      </c>
      <c r="L101" s="26"/>
    </row>
    <row r="102" spans="1:12" ht="20.25" customHeight="1" x14ac:dyDescent="0.3">
      <c r="A102" s="85" t="s">
        <v>202</v>
      </c>
      <c r="B102" s="52" t="s">
        <v>54</v>
      </c>
      <c r="C102" s="61"/>
      <c r="D102" s="56">
        <v>40</v>
      </c>
      <c r="E102" s="29">
        <f t="shared" si="15"/>
        <v>5.7999999999999996E-2</v>
      </c>
      <c r="F102" s="65">
        <v>89.100000000000009</v>
      </c>
      <c r="G102" s="84">
        <f t="shared" si="16"/>
        <v>0.129195</v>
      </c>
      <c r="H102" s="34">
        <f t="shared" si="19"/>
        <v>0.24533274999999999</v>
      </c>
      <c r="I102" s="36"/>
      <c r="J102" s="34">
        <f t="shared" si="17"/>
        <v>0</v>
      </c>
      <c r="K102" s="34">
        <f t="shared" si="18"/>
        <v>0</v>
      </c>
      <c r="L102" s="26"/>
    </row>
    <row r="103" spans="1:12" ht="20.25" customHeight="1" x14ac:dyDescent="0.3">
      <c r="A103" s="85" t="s">
        <v>202</v>
      </c>
      <c r="B103" s="52" t="s">
        <v>566</v>
      </c>
      <c r="C103" s="61"/>
      <c r="D103" s="56">
        <v>40</v>
      </c>
      <c r="E103" s="29">
        <f t="shared" si="15"/>
        <v>5.7999999999999996E-2</v>
      </c>
      <c r="F103" s="65">
        <v>89.100000000000009</v>
      </c>
      <c r="G103" s="84">
        <f t="shared" si="16"/>
        <v>0.129195</v>
      </c>
      <c r="H103" s="34">
        <f t="shared" si="19"/>
        <v>0.24533274999999999</v>
      </c>
      <c r="I103" s="36"/>
      <c r="J103" s="34">
        <f t="shared" si="17"/>
        <v>0</v>
      </c>
      <c r="K103" s="34">
        <f t="shared" si="18"/>
        <v>0</v>
      </c>
      <c r="L103" s="26"/>
    </row>
    <row r="104" spans="1:12" ht="20.25" customHeight="1" x14ac:dyDescent="0.3">
      <c r="A104" s="85" t="s">
        <v>202</v>
      </c>
      <c r="B104" s="52" t="s">
        <v>567</v>
      </c>
      <c r="C104" s="61"/>
      <c r="D104" s="56">
        <v>40</v>
      </c>
      <c r="E104" s="29">
        <f t="shared" si="15"/>
        <v>5.7999999999999996E-2</v>
      </c>
      <c r="F104" s="65">
        <v>89.100000000000009</v>
      </c>
      <c r="G104" s="84">
        <f t="shared" si="16"/>
        <v>0.129195</v>
      </c>
      <c r="H104" s="34">
        <f t="shared" si="19"/>
        <v>0.24533274999999999</v>
      </c>
      <c r="I104" s="36"/>
      <c r="J104" s="34">
        <f t="shared" si="17"/>
        <v>0</v>
      </c>
      <c r="K104" s="34">
        <f t="shared" si="18"/>
        <v>0</v>
      </c>
      <c r="L104" s="26"/>
    </row>
    <row r="105" spans="1:12" ht="20.25" customHeight="1" x14ac:dyDescent="0.3">
      <c r="A105" s="85" t="s">
        <v>202</v>
      </c>
      <c r="B105" s="52" t="s">
        <v>568</v>
      </c>
      <c r="C105" s="61"/>
      <c r="D105" s="56">
        <v>40</v>
      </c>
      <c r="E105" s="29">
        <f t="shared" si="15"/>
        <v>5.7999999999999996E-2</v>
      </c>
      <c r="F105" s="65">
        <v>89.100000000000009</v>
      </c>
      <c r="G105" s="84">
        <f t="shared" si="16"/>
        <v>0.129195</v>
      </c>
      <c r="H105" s="34">
        <f t="shared" si="19"/>
        <v>0.24533274999999999</v>
      </c>
      <c r="I105" s="36"/>
      <c r="J105" s="34">
        <f t="shared" si="17"/>
        <v>0</v>
      </c>
      <c r="K105" s="34">
        <f t="shared" si="18"/>
        <v>0</v>
      </c>
      <c r="L105" s="26"/>
    </row>
    <row r="106" spans="1:12" ht="20.25" customHeight="1" x14ac:dyDescent="0.3">
      <c r="A106" s="85" t="s">
        <v>202</v>
      </c>
      <c r="B106" s="52" t="s">
        <v>569</v>
      </c>
      <c r="C106" s="61"/>
      <c r="D106" s="56">
        <v>40</v>
      </c>
      <c r="E106" s="29">
        <f t="shared" si="15"/>
        <v>5.7999999999999996E-2</v>
      </c>
      <c r="F106" s="65">
        <v>89.100000000000009</v>
      </c>
      <c r="G106" s="84">
        <f t="shared" si="16"/>
        <v>0.129195</v>
      </c>
      <c r="H106" s="34">
        <f t="shared" si="19"/>
        <v>0.24533274999999999</v>
      </c>
      <c r="I106" s="36"/>
      <c r="J106" s="34">
        <f t="shared" si="17"/>
        <v>0</v>
      </c>
      <c r="K106" s="34">
        <f t="shared" si="18"/>
        <v>0</v>
      </c>
      <c r="L106" s="26"/>
    </row>
    <row r="107" spans="1:12" ht="20.25" customHeight="1" x14ac:dyDescent="0.3">
      <c r="A107" s="85" t="s">
        <v>202</v>
      </c>
      <c r="B107" s="52" t="s">
        <v>131</v>
      </c>
      <c r="C107" s="61"/>
      <c r="D107" s="56">
        <v>40</v>
      </c>
      <c r="E107" s="29">
        <f t="shared" si="15"/>
        <v>5.7999999999999996E-2</v>
      </c>
      <c r="F107" s="65">
        <v>89.100000000000009</v>
      </c>
      <c r="G107" s="84">
        <f t="shared" si="16"/>
        <v>0.129195</v>
      </c>
      <c r="H107" s="34">
        <f t="shared" si="19"/>
        <v>0.24533274999999999</v>
      </c>
      <c r="I107" s="36"/>
      <c r="J107" s="34">
        <f t="shared" si="17"/>
        <v>0</v>
      </c>
      <c r="K107" s="34">
        <f t="shared" si="18"/>
        <v>0</v>
      </c>
      <c r="L107" s="26"/>
    </row>
    <row r="108" spans="1:12" ht="20.25" customHeight="1" x14ac:dyDescent="0.3">
      <c r="A108" s="85" t="s">
        <v>202</v>
      </c>
      <c r="B108" s="52" t="s">
        <v>155</v>
      </c>
      <c r="C108" s="61"/>
      <c r="D108" s="56">
        <v>40</v>
      </c>
      <c r="E108" s="29">
        <f t="shared" si="15"/>
        <v>5.7999999999999996E-2</v>
      </c>
      <c r="F108" s="65">
        <v>89.100000000000009</v>
      </c>
      <c r="G108" s="84">
        <f t="shared" si="16"/>
        <v>0.129195</v>
      </c>
      <c r="H108" s="34">
        <f t="shared" si="19"/>
        <v>0.24533274999999999</v>
      </c>
      <c r="I108" s="36"/>
      <c r="J108" s="34">
        <f t="shared" si="17"/>
        <v>0</v>
      </c>
      <c r="K108" s="34">
        <f t="shared" si="18"/>
        <v>0</v>
      </c>
      <c r="L108" s="26"/>
    </row>
    <row r="109" spans="1:12" ht="20.25" customHeight="1" x14ac:dyDescent="0.3">
      <c r="A109" s="85" t="s">
        <v>202</v>
      </c>
      <c r="B109" s="52" t="s">
        <v>129</v>
      </c>
      <c r="C109" s="61"/>
      <c r="D109" s="56">
        <v>40</v>
      </c>
      <c r="E109" s="29">
        <f t="shared" si="15"/>
        <v>5.7999999999999996E-2</v>
      </c>
      <c r="F109" s="65">
        <v>89.100000000000009</v>
      </c>
      <c r="G109" s="84">
        <f t="shared" si="16"/>
        <v>0.129195</v>
      </c>
      <c r="H109" s="34">
        <f t="shared" si="19"/>
        <v>0.24533274999999999</v>
      </c>
      <c r="I109" s="36"/>
      <c r="J109" s="34">
        <f t="shared" si="17"/>
        <v>0</v>
      </c>
      <c r="K109" s="34">
        <f t="shared" si="18"/>
        <v>0</v>
      </c>
      <c r="L109" s="26"/>
    </row>
    <row r="110" spans="1:12" ht="20.25" customHeight="1" x14ac:dyDescent="0.3">
      <c r="A110" s="85" t="s">
        <v>202</v>
      </c>
      <c r="B110" s="52" t="s">
        <v>157</v>
      </c>
      <c r="C110" s="61"/>
      <c r="D110" s="56">
        <v>40</v>
      </c>
      <c r="E110" s="29">
        <f t="shared" si="15"/>
        <v>5.7999999999999996E-2</v>
      </c>
      <c r="F110" s="65">
        <v>89.100000000000009</v>
      </c>
      <c r="G110" s="84">
        <f t="shared" si="16"/>
        <v>0.129195</v>
      </c>
      <c r="H110" s="34">
        <f t="shared" si="19"/>
        <v>0.24533274999999999</v>
      </c>
      <c r="I110" s="36"/>
      <c r="J110" s="34">
        <f t="shared" si="17"/>
        <v>0</v>
      </c>
      <c r="K110" s="34">
        <f t="shared" si="18"/>
        <v>0</v>
      </c>
      <c r="L110" s="26"/>
    </row>
    <row r="111" spans="1:12" ht="20.25" customHeight="1" x14ac:dyDescent="0.3">
      <c r="A111" s="85" t="s">
        <v>202</v>
      </c>
      <c r="B111" s="52" t="s">
        <v>570</v>
      </c>
      <c r="C111" s="61"/>
      <c r="D111" s="56">
        <v>40</v>
      </c>
      <c r="E111" s="29">
        <f t="shared" si="15"/>
        <v>5.7999999999999996E-2</v>
      </c>
      <c r="F111" s="65">
        <v>89.100000000000009</v>
      </c>
      <c r="G111" s="84">
        <f t="shared" si="16"/>
        <v>0.129195</v>
      </c>
      <c r="H111" s="34">
        <f t="shared" si="19"/>
        <v>0.24533274999999999</v>
      </c>
      <c r="I111" s="36"/>
      <c r="J111" s="34">
        <f t="shared" si="17"/>
        <v>0</v>
      </c>
      <c r="K111" s="34">
        <f t="shared" si="18"/>
        <v>0</v>
      </c>
      <c r="L111" s="26"/>
    </row>
    <row r="112" spans="1:12" ht="20.25" customHeight="1" x14ac:dyDescent="0.3">
      <c r="A112" s="85" t="s">
        <v>202</v>
      </c>
      <c r="B112" s="52" t="s">
        <v>571</v>
      </c>
      <c r="C112" s="61"/>
      <c r="D112" s="56">
        <v>40</v>
      </c>
      <c r="E112" s="29">
        <f t="shared" si="15"/>
        <v>5.7999999999999996E-2</v>
      </c>
      <c r="F112" s="65">
        <v>89.100000000000009</v>
      </c>
      <c r="G112" s="84">
        <f t="shared" si="16"/>
        <v>0.129195</v>
      </c>
      <c r="H112" s="34">
        <f t="shared" si="19"/>
        <v>0.24533274999999999</v>
      </c>
      <c r="I112" s="36"/>
      <c r="J112" s="34">
        <f t="shared" si="17"/>
        <v>0</v>
      </c>
      <c r="K112" s="34">
        <f t="shared" si="18"/>
        <v>0</v>
      </c>
      <c r="L112" s="26"/>
    </row>
    <row r="113" spans="1:12" ht="20.25" customHeight="1" x14ac:dyDescent="0.3">
      <c r="A113" s="85" t="s">
        <v>202</v>
      </c>
      <c r="B113" s="52" t="s">
        <v>572</v>
      </c>
      <c r="C113" s="61"/>
      <c r="D113" s="56">
        <v>40</v>
      </c>
      <c r="E113" s="29">
        <f t="shared" si="15"/>
        <v>5.7999999999999996E-2</v>
      </c>
      <c r="F113" s="65">
        <v>89.100000000000009</v>
      </c>
      <c r="G113" s="84">
        <f t="shared" si="16"/>
        <v>0.129195</v>
      </c>
      <c r="H113" s="34">
        <f t="shared" si="19"/>
        <v>0.24533274999999999</v>
      </c>
      <c r="I113" s="36"/>
      <c r="J113" s="34">
        <f t="shared" si="17"/>
        <v>0</v>
      </c>
      <c r="K113" s="34">
        <f t="shared" si="18"/>
        <v>0</v>
      </c>
      <c r="L113" s="26"/>
    </row>
    <row r="114" spans="1:12" ht="20.25" customHeight="1" x14ac:dyDescent="0.3">
      <c r="A114" s="85" t="s">
        <v>202</v>
      </c>
      <c r="B114" s="52" t="s">
        <v>313</v>
      </c>
      <c r="C114" s="61"/>
      <c r="D114" s="56">
        <v>40</v>
      </c>
      <c r="E114" s="29">
        <f t="shared" si="15"/>
        <v>5.7999999999999996E-2</v>
      </c>
      <c r="F114" s="65">
        <v>89.100000000000009</v>
      </c>
      <c r="G114" s="84">
        <f t="shared" si="16"/>
        <v>0.129195</v>
      </c>
      <c r="H114" s="34">
        <f t="shared" si="19"/>
        <v>0.24533274999999999</v>
      </c>
      <c r="I114" s="36"/>
      <c r="J114" s="34">
        <f t="shared" si="17"/>
        <v>0</v>
      </c>
      <c r="K114" s="34">
        <f t="shared" si="18"/>
        <v>0</v>
      </c>
      <c r="L114" s="26"/>
    </row>
    <row r="115" spans="1:12" ht="20.25" customHeight="1" x14ac:dyDescent="0.3">
      <c r="A115" s="85" t="s">
        <v>202</v>
      </c>
      <c r="B115" s="52" t="s">
        <v>43</v>
      </c>
      <c r="C115" s="61" t="s">
        <v>1</v>
      </c>
      <c r="D115" s="56">
        <v>40</v>
      </c>
      <c r="E115" s="29">
        <f t="shared" si="15"/>
        <v>5.7999999999999996E-2</v>
      </c>
      <c r="F115" s="65">
        <v>89.100000000000009</v>
      </c>
      <c r="G115" s="84">
        <f t="shared" si="16"/>
        <v>0.129195</v>
      </c>
      <c r="H115" s="34">
        <f t="shared" si="19"/>
        <v>0.24533274999999999</v>
      </c>
      <c r="I115" s="36"/>
      <c r="J115" s="34">
        <f t="shared" ref="J115:J119" si="20">I115*H115</f>
        <v>0</v>
      </c>
      <c r="K115" s="34">
        <f t="shared" ref="K115:K119" si="21">J115-(J115*$L$10)</f>
        <v>0</v>
      </c>
      <c r="L115" s="26"/>
    </row>
    <row r="116" spans="1:12" ht="20.25" customHeight="1" x14ac:dyDescent="0.3">
      <c r="A116" s="85" t="s">
        <v>202</v>
      </c>
      <c r="B116" s="52" t="s">
        <v>156</v>
      </c>
      <c r="C116" s="61"/>
      <c r="D116" s="56">
        <v>40</v>
      </c>
      <c r="E116" s="29">
        <f t="shared" si="15"/>
        <v>5.7999999999999996E-2</v>
      </c>
      <c r="F116" s="65">
        <v>89.100000000000009</v>
      </c>
      <c r="G116" s="84">
        <f t="shared" si="16"/>
        <v>0.129195</v>
      </c>
      <c r="H116" s="34">
        <f t="shared" si="19"/>
        <v>0.24533274999999999</v>
      </c>
      <c r="I116" s="36"/>
      <c r="J116" s="34">
        <f t="shared" si="20"/>
        <v>0</v>
      </c>
      <c r="K116" s="34">
        <f t="shared" si="21"/>
        <v>0</v>
      </c>
      <c r="L116" s="26"/>
    </row>
    <row r="117" spans="1:12" ht="20.25" customHeight="1" x14ac:dyDescent="0.3">
      <c r="A117" s="85" t="s">
        <v>202</v>
      </c>
      <c r="B117" s="52" t="s">
        <v>573</v>
      </c>
      <c r="C117" s="61" t="s">
        <v>1</v>
      </c>
      <c r="D117" s="56">
        <v>40</v>
      </c>
      <c r="E117" s="29">
        <f t="shared" si="15"/>
        <v>5.7999999999999996E-2</v>
      </c>
      <c r="F117" s="65">
        <v>89.100000000000009</v>
      </c>
      <c r="G117" s="84">
        <f t="shared" si="16"/>
        <v>0.129195</v>
      </c>
      <c r="H117" s="34">
        <f t="shared" si="19"/>
        <v>0.24533274999999999</v>
      </c>
      <c r="I117" s="36"/>
      <c r="J117" s="34">
        <f t="shared" si="20"/>
        <v>0</v>
      </c>
      <c r="K117" s="34">
        <f t="shared" si="21"/>
        <v>0</v>
      </c>
      <c r="L117" s="26"/>
    </row>
    <row r="118" spans="1:12" ht="20.25" customHeight="1" x14ac:dyDescent="0.3">
      <c r="A118" s="85" t="s">
        <v>202</v>
      </c>
      <c r="B118" s="52" t="s">
        <v>130</v>
      </c>
      <c r="C118" s="61"/>
      <c r="D118" s="56">
        <v>40</v>
      </c>
      <c r="E118" s="29">
        <f t="shared" si="15"/>
        <v>5.7999999999999996E-2</v>
      </c>
      <c r="F118" s="65">
        <v>89.100000000000009</v>
      </c>
      <c r="G118" s="84">
        <f t="shared" si="16"/>
        <v>0.129195</v>
      </c>
      <c r="H118" s="34">
        <f t="shared" si="19"/>
        <v>0.24533274999999999</v>
      </c>
      <c r="I118" s="36"/>
      <c r="J118" s="34">
        <f t="shared" si="20"/>
        <v>0</v>
      </c>
      <c r="K118" s="34">
        <f t="shared" si="21"/>
        <v>0</v>
      </c>
      <c r="L118" s="26"/>
    </row>
    <row r="119" spans="1:12" ht="20.25" customHeight="1" x14ac:dyDescent="0.3">
      <c r="A119" s="85" t="s">
        <v>202</v>
      </c>
      <c r="B119" s="52" t="s">
        <v>154</v>
      </c>
      <c r="C119" s="61"/>
      <c r="D119" s="56">
        <v>40</v>
      </c>
      <c r="E119" s="29">
        <f t="shared" si="15"/>
        <v>5.7999999999999996E-2</v>
      </c>
      <c r="F119" s="65">
        <v>89.100000000000009</v>
      </c>
      <c r="G119" s="84">
        <f t="shared" si="16"/>
        <v>0.129195</v>
      </c>
      <c r="H119" s="34">
        <f t="shared" si="19"/>
        <v>0.24533274999999999</v>
      </c>
      <c r="I119" s="36"/>
      <c r="J119" s="34">
        <f t="shared" si="20"/>
        <v>0</v>
      </c>
      <c r="K119" s="34">
        <f t="shared" si="21"/>
        <v>0</v>
      </c>
      <c r="L119" s="26"/>
    </row>
    <row r="120" spans="1:12" ht="20.25" customHeight="1" x14ac:dyDescent="0.3">
      <c r="A120" s="73"/>
      <c r="B120" s="67"/>
      <c r="C120" s="68"/>
      <c r="D120" s="74"/>
      <c r="E120" s="33"/>
      <c r="F120" s="70"/>
      <c r="G120" s="70"/>
      <c r="H120" s="70"/>
      <c r="I120" s="38"/>
      <c r="J120" s="37"/>
      <c r="K120" s="37"/>
      <c r="L120" s="45"/>
    </row>
    <row r="121" spans="1:12" ht="20.25" customHeight="1" x14ac:dyDescent="0.3">
      <c r="A121" s="48" t="s">
        <v>203</v>
      </c>
      <c r="B121" s="52" t="s">
        <v>326</v>
      </c>
      <c r="C121" s="61"/>
      <c r="D121" s="58">
        <v>42</v>
      </c>
      <c r="E121" s="29">
        <f>(D121/1000)*1.45</f>
        <v>6.0900000000000003E-2</v>
      </c>
      <c r="F121" s="65">
        <v>115.50000000000001</v>
      </c>
      <c r="G121" s="84">
        <f t="shared" si="16"/>
        <v>0.16747500000000001</v>
      </c>
      <c r="H121" s="34">
        <f t="shared" si="19"/>
        <v>0.30373875</v>
      </c>
      <c r="I121" s="36"/>
      <c r="J121" s="34">
        <f t="shared" si="17"/>
        <v>0</v>
      </c>
      <c r="K121" s="34">
        <f t="shared" si="18"/>
        <v>0</v>
      </c>
      <c r="L121" s="26"/>
    </row>
    <row r="122" spans="1:12" ht="20.25" customHeight="1" x14ac:dyDescent="0.3">
      <c r="A122" s="48" t="s">
        <v>203</v>
      </c>
      <c r="B122" s="52" t="s">
        <v>330</v>
      </c>
      <c r="C122" s="61"/>
      <c r="D122" s="58">
        <v>42</v>
      </c>
      <c r="E122" s="29">
        <f t="shared" ref="E122:E135" si="22">(D122/1000)*1.45</f>
        <v>6.0900000000000003E-2</v>
      </c>
      <c r="F122" s="65">
        <v>115.50000000000001</v>
      </c>
      <c r="G122" s="84">
        <f t="shared" si="16"/>
        <v>0.16747500000000001</v>
      </c>
      <c r="H122" s="34">
        <f t="shared" si="19"/>
        <v>0.30373875</v>
      </c>
      <c r="I122" s="36"/>
      <c r="J122" s="34">
        <f t="shared" si="17"/>
        <v>0</v>
      </c>
      <c r="K122" s="34">
        <f t="shared" si="18"/>
        <v>0</v>
      </c>
      <c r="L122" s="26"/>
    </row>
    <row r="123" spans="1:12" ht="20.25" customHeight="1" x14ac:dyDescent="0.3">
      <c r="A123" s="48" t="s">
        <v>203</v>
      </c>
      <c r="B123" s="52" t="s">
        <v>331</v>
      </c>
      <c r="C123" s="61"/>
      <c r="D123" s="58">
        <v>42</v>
      </c>
      <c r="E123" s="29">
        <f t="shared" si="22"/>
        <v>6.0900000000000003E-2</v>
      </c>
      <c r="F123" s="65">
        <v>115.50000000000001</v>
      </c>
      <c r="G123" s="84">
        <f t="shared" si="16"/>
        <v>0.16747500000000001</v>
      </c>
      <c r="H123" s="34">
        <f t="shared" si="19"/>
        <v>0.30373875</v>
      </c>
      <c r="I123" s="36"/>
      <c r="J123" s="34">
        <f t="shared" si="17"/>
        <v>0</v>
      </c>
      <c r="K123" s="34">
        <f t="shared" si="18"/>
        <v>0</v>
      </c>
      <c r="L123" s="26"/>
    </row>
    <row r="124" spans="1:12" ht="20.25" customHeight="1" x14ac:dyDescent="0.3">
      <c r="A124" s="48" t="s">
        <v>203</v>
      </c>
      <c r="B124" s="52" t="s">
        <v>328</v>
      </c>
      <c r="C124" s="61"/>
      <c r="D124" s="58">
        <v>42</v>
      </c>
      <c r="E124" s="29">
        <f t="shared" si="22"/>
        <v>6.0900000000000003E-2</v>
      </c>
      <c r="F124" s="65">
        <v>115.50000000000001</v>
      </c>
      <c r="G124" s="84">
        <f t="shared" si="16"/>
        <v>0.16747500000000001</v>
      </c>
      <c r="H124" s="34">
        <f t="shared" si="19"/>
        <v>0.30373875</v>
      </c>
      <c r="I124" s="36"/>
      <c r="J124" s="34">
        <f t="shared" si="17"/>
        <v>0</v>
      </c>
      <c r="K124" s="34">
        <f t="shared" si="18"/>
        <v>0</v>
      </c>
      <c r="L124" s="26"/>
    </row>
    <row r="125" spans="1:12" ht="20.25" customHeight="1" x14ac:dyDescent="0.3">
      <c r="A125" s="48" t="s">
        <v>203</v>
      </c>
      <c r="B125" s="52" t="s">
        <v>322</v>
      </c>
      <c r="C125" s="61"/>
      <c r="D125" s="58">
        <v>42</v>
      </c>
      <c r="E125" s="29">
        <f t="shared" si="22"/>
        <v>6.0900000000000003E-2</v>
      </c>
      <c r="F125" s="65">
        <v>115.50000000000001</v>
      </c>
      <c r="G125" s="84">
        <f t="shared" si="16"/>
        <v>0.16747500000000001</v>
      </c>
      <c r="H125" s="34">
        <f t="shared" si="19"/>
        <v>0.30373875</v>
      </c>
      <c r="I125" s="36"/>
      <c r="J125" s="34">
        <f t="shared" si="17"/>
        <v>0</v>
      </c>
      <c r="K125" s="34">
        <f t="shared" si="18"/>
        <v>0</v>
      </c>
      <c r="L125" s="26"/>
    </row>
    <row r="126" spans="1:12" ht="20.25" customHeight="1" x14ac:dyDescent="0.3">
      <c r="A126" s="48" t="s">
        <v>203</v>
      </c>
      <c r="B126" s="52" t="s">
        <v>574</v>
      </c>
      <c r="C126" s="61"/>
      <c r="D126" s="58">
        <v>42</v>
      </c>
      <c r="E126" s="29">
        <f t="shared" si="22"/>
        <v>6.0900000000000003E-2</v>
      </c>
      <c r="F126" s="65">
        <v>115.50000000000001</v>
      </c>
      <c r="G126" s="84">
        <f t="shared" si="16"/>
        <v>0.16747500000000001</v>
      </c>
      <c r="H126" s="34">
        <f t="shared" si="19"/>
        <v>0.30373875</v>
      </c>
      <c r="I126" s="36"/>
      <c r="J126" s="34">
        <f t="shared" si="17"/>
        <v>0</v>
      </c>
      <c r="K126" s="34">
        <f t="shared" si="18"/>
        <v>0</v>
      </c>
      <c r="L126" s="26"/>
    </row>
    <row r="127" spans="1:12" ht="20.25" customHeight="1" x14ac:dyDescent="0.3">
      <c r="A127" s="48" t="s">
        <v>203</v>
      </c>
      <c r="B127" s="52" t="s">
        <v>323</v>
      </c>
      <c r="C127" s="61"/>
      <c r="D127" s="58">
        <v>42</v>
      </c>
      <c r="E127" s="29">
        <f t="shared" si="22"/>
        <v>6.0900000000000003E-2</v>
      </c>
      <c r="F127" s="65">
        <v>115.50000000000001</v>
      </c>
      <c r="G127" s="84">
        <f t="shared" si="16"/>
        <v>0.16747500000000001</v>
      </c>
      <c r="H127" s="34">
        <f t="shared" si="19"/>
        <v>0.30373875</v>
      </c>
      <c r="I127" s="36"/>
      <c r="J127" s="34">
        <f t="shared" si="17"/>
        <v>0</v>
      </c>
      <c r="K127" s="34">
        <f t="shared" si="18"/>
        <v>0</v>
      </c>
      <c r="L127" s="26"/>
    </row>
    <row r="128" spans="1:12" ht="20.25" customHeight="1" x14ac:dyDescent="0.3">
      <c r="A128" s="48" t="s">
        <v>203</v>
      </c>
      <c r="B128" s="52" t="s">
        <v>575</v>
      </c>
      <c r="C128" s="61"/>
      <c r="D128" s="58">
        <v>42</v>
      </c>
      <c r="E128" s="29">
        <f t="shared" si="22"/>
        <v>6.0900000000000003E-2</v>
      </c>
      <c r="F128" s="65">
        <v>115.50000000000001</v>
      </c>
      <c r="G128" s="84">
        <f t="shared" si="16"/>
        <v>0.16747500000000001</v>
      </c>
      <c r="H128" s="34">
        <f t="shared" si="19"/>
        <v>0.30373875</v>
      </c>
      <c r="I128" s="36"/>
      <c r="J128" s="34">
        <f t="shared" si="17"/>
        <v>0</v>
      </c>
      <c r="K128" s="34">
        <f t="shared" si="18"/>
        <v>0</v>
      </c>
      <c r="L128" s="26"/>
    </row>
    <row r="129" spans="1:12" ht="20.25" customHeight="1" x14ac:dyDescent="0.3">
      <c r="A129" s="48" t="s">
        <v>203</v>
      </c>
      <c r="B129" s="52" t="s">
        <v>327</v>
      </c>
      <c r="C129" s="61"/>
      <c r="D129" s="58">
        <v>42</v>
      </c>
      <c r="E129" s="29">
        <f t="shared" si="22"/>
        <v>6.0900000000000003E-2</v>
      </c>
      <c r="F129" s="65">
        <v>115.50000000000001</v>
      </c>
      <c r="G129" s="84">
        <f t="shared" si="16"/>
        <v>0.16747500000000001</v>
      </c>
      <c r="H129" s="34">
        <f t="shared" si="19"/>
        <v>0.30373875</v>
      </c>
      <c r="I129" s="36"/>
      <c r="J129" s="34">
        <f t="shared" si="17"/>
        <v>0</v>
      </c>
      <c r="K129" s="34">
        <f t="shared" si="18"/>
        <v>0</v>
      </c>
      <c r="L129" s="26"/>
    </row>
    <row r="130" spans="1:12" ht="20.25" customHeight="1" x14ac:dyDescent="0.3">
      <c r="A130" s="48" t="s">
        <v>203</v>
      </c>
      <c r="B130" s="52" t="s">
        <v>324</v>
      </c>
      <c r="C130" s="61"/>
      <c r="D130" s="58">
        <v>42</v>
      </c>
      <c r="E130" s="29">
        <f t="shared" si="22"/>
        <v>6.0900000000000003E-2</v>
      </c>
      <c r="F130" s="65">
        <v>115.50000000000001</v>
      </c>
      <c r="G130" s="84">
        <f t="shared" si="16"/>
        <v>0.16747500000000001</v>
      </c>
      <c r="H130" s="34">
        <f t="shared" si="19"/>
        <v>0.30373875</v>
      </c>
      <c r="I130" s="36"/>
      <c r="J130" s="34">
        <f t="shared" si="17"/>
        <v>0</v>
      </c>
      <c r="K130" s="34">
        <f t="shared" si="18"/>
        <v>0</v>
      </c>
      <c r="L130" s="26"/>
    </row>
    <row r="131" spans="1:12" ht="20.25" customHeight="1" x14ac:dyDescent="0.3">
      <c r="A131" s="48" t="s">
        <v>203</v>
      </c>
      <c r="B131" s="52" t="s">
        <v>329</v>
      </c>
      <c r="C131" s="61"/>
      <c r="D131" s="58">
        <v>42</v>
      </c>
      <c r="E131" s="29">
        <f t="shared" si="22"/>
        <v>6.0900000000000003E-2</v>
      </c>
      <c r="F131" s="65">
        <v>115.50000000000001</v>
      </c>
      <c r="G131" s="84">
        <f t="shared" si="16"/>
        <v>0.16747500000000001</v>
      </c>
      <c r="H131" s="34">
        <f t="shared" si="19"/>
        <v>0.30373875</v>
      </c>
      <c r="I131" s="36"/>
      <c r="J131" s="34">
        <f t="shared" si="17"/>
        <v>0</v>
      </c>
      <c r="K131" s="34">
        <f t="shared" si="18"/>
        <v>0</v>
      </c>
      <c r="L131" s="26"/>
    </row>
    <row r="132" spans="1:12" ht="20.25" customHeight="1" x14ac:dyDescent="0.3">
      <c r="A132" s="48" t="s">
        <v>203</v>
      </c>
      <c r="B132" s="52" t="s">
        <v>325</v>
      </c>
      <c r="C132" s="61"/>
      <c r="D132" s="58">
        <v>42</v>
      </c>
      <c r="E132" s="29">
        <f t="shared" si="22"/>
        <v>6.0900000000000003E-2</v>
      </c>
      <c r="F132" s="65">
        <v>115.50000000000001</v>
      </c>
      <c r="G132" s="84">
        <f t="shared" si="16"/>
        <v>0.16747500000000001</v>
      </c>
      <c r="H132" s="34">
        <f t="shared" si="19"/>
        <v>0.30373875</v>
      </c>
      <c r="I132" s="36"/>
      <c r="J132" s="34">
        <f t="shared" si="17"/>
        <v>0</v>
      </c>
      <c r="K132" s="34">
        <f t="shared" si="18"/>
        <v>0</v>
      </c>
      <c r="L132" s="26"/>
    </row>
    <row r="133" spans="1:12" ht="20.25" customHeight="1" x14ac:dyDescent="0.3">
      <c r="A133" s="48" t="s">
        <v>203</v>
      </c>
      <c r="B133" s="52" t="s">
        <v>576</v>
      </c>
      <c r="C133" s="61"/>
      <c r="D133" s="58">
        <v>42</v>
      </c>
      <c r="E133" s="29">
        <f t="shared" si="22"/>
        <v>6.0900000000000003E-2</v>
      </c>
      <c r="F133" s="65">
        <v>115.50000000000001</v>
      </c>
      <c r="G133" s="84">
        <f t="shared" si="16"/>
        <v>0.16747500000000001</v>
      </c>
      <c r="H133" s="34">
        <f t="shared" si="19"/>
        <v>0.30373875</v>
      </c>
      <c r="I133" s="36"/>
      <c r="J133" s="34">
        <f t="shared" si="17"/>
        <v>0</v>
      </c>
      <c r="K133" s="34">
        <f t="shared" si="18"/>
        <v>0</v>
      </c>
      <c r="L133" s="26"/>
    </row>
    <row r="134" spans="1:12" ht="20.25" customHeight="1" x14ac:dyDescent="0.3">
      <c r="A134" s="48" t="s">
        <v>203</v>
      </c>
      <c r="B134" s="52" t="s">
        <v>321</v>
      </c>
      <c r="C134" s="61"/>
      <c r="D134" s="58">
        <v>42</v>
      </c>
      <c r="E134" s="29">
        <f t="shared" si="22"/>
        <v>6.0900000000000003E-2</v>
      </c>
      <c r="F134" s="65">
        <v>115.50000000000001</v>
      </c>
      <c r="G134" s="84">
        <f t="shared" si="16"/>
        <v>0.16747500000000001</v>
      </c>
      <c r="H134" s="34">
        <f t="shared" si="19"/>
        <v>0.30373875</v>
      </c>
      <c r="I134" s="36"/>
      <c r="J134" s="34">
        <f t="shared" si="17"/>
        <v>0</v>
      </c>
      <c r="K134" s="34">
        <f t="shared" si="18"/>
        <v>0</v>
      </c>
      <c r="L134" s="26"/>
    </row>
    <row r="135" spans="1:12" ht="20.25" customHeight="1" x14ac:dyDescent="0.3">
      <c r="A135" s="48" t="s">
        <v>203</v>
      </c>
      <c r="B135" s="52" t="s">
        <v>320</v>
      </c>
      <c r="C135" s="61"/>
      <c r="D135" s="58">
        <v>42</v>
      </c>
      <c r="E135" s="29">
        <f t="shared" si="22"/>
        <v>6.0900000000000003E-2</v>
      </c>
      <c r="F135" s="65">
        <v>115.50000000000001</v>
      </c>
      <c r="G135" s="84">
        <f t="shared" si="16"/>
        <v>0.16747500000000001</v>
      </c>
      <c r="H135" s="34">
        <f t="shared" si="19"/>
        <v>0.30373875</v>
      </c>
      <c r="I135" s="36"/>
      <c r="J135" s="34">
        <f t="shared" si="17"/>
        <v>0</v>
      </c>
      <c r="K135" s="34">
        <f t="shared" si="18"/>
        <v>0</v>
      </c>
      <c r="L135" s="26"/>
    </row>
    <row r="136" spans="1:12" ht="20.25" customHeight="1" x14ac:dyDescent="0.3">
      <c r="A136" s="73"/>
      <c r="B136" s="75"/>
      <c r="C136" s="68"/>
      <c r="D136" s="74"/>
      <c r="E136" s="33"/>
      <c r="F136" s="76"/>
      <c r="G136" s="76"/>
      <c r="H136" s="76"/>
      <c r="I136" s="38"/>
      <c r="J136" s="37"/>
      <c r="K136" s="37"/>
      <c r="L136" s="45"/>
    </row>
    <row r="137" spans="1:12" ht="20.25" customHeight="1" x14ac:dyDescent="0.3">
      <c r="A137" s="48" t="s">
        <v>204</v>
      </c>
      <c r="B137" s="52" t="s">
        <v>332</v>
      </c>
      <c r="C137" s="61"/>
      <c r="D137" s="58"/>
      <c r="E137" s="29">
        <f>(D137/1000)*1.45</f>
        <v>0</v>
      </c>
      <c r="F137" s="65">
        <v>85.800000000000011</v>
      </c>
      <c r="G137" s="84">
        <f t="shared" si="16"/>
        <v>0.12441000000000002</v>
      </c>
      <c r="H137" s="34">
        <f t="shared" si="19"/>
        <v>0.18039450000000001</v>
      </c>
      <c r="I137" s="36"/>
      <c r="J137" s="34">
        <f t="shared" si="17"/>
        <v>0</v>
      </c>
      <c r="K137" s="34">
        <f t="shared" si="18"/>
        <v>0</v>
      </c>
      <c r="L137" s="26"/>
    </row>
    <row r="138" spans="1:12" ht="20.25" customHeight="1" x14ac:dyDescent="0.3">
      <c r="A138" s="48" t="s">
        <v>204</v>
      </c>
      <c r="B138" s="52" t="s">
        <v>577</v>
      </c>
      <c r="C138" s="61"/>
      <c r="D138" s="58"/>
      <c r="E138" s="29">
        <f t="shared" ref="E138:E201" si="23">(D138/1000)*1.45</f>
        <v>0</v>
      </c>
      <c r="F138" s="65">
        <v>85.800000000000011</v>
      </c>
      <c r="G138" s="84">
        <f t="shared" si="16"/>
        <v>0.12441000000000002</v>
      </c>
      <c r="H138" s="34">
        <f t="shared" si="19"/>
        <v>0.18039450000000001</v>
      </c>
      <c r="I138" s="36"/>
      <c r="J138" s="34">
        <f t="shared" si="17"/>
        <v>0</v>
      </c>
      <c r="K138" s="34">
        <f t="shared" si="18"/>
        <v>0</v>
      </c>
      <c r="L138" s="26"/>
    </row>
    <row r="139" spans="1:12" ht="20.25" customHeight="1" x14ac:dyDescent="0.3">
      <c r="A139" s="48" t="s">
        <v>205</v>
      </c>
      <c r="B139" s="52" t="s">
        <v>333</v>
      </c>
      <c r="C139" s="61"/>
      <c r="D139" s="58">
        <v>90</v>
      </c>
      <c r="E139" s="29">
        <f t="shared" si="23"/>
        <v>0.1305</v>
      </c>
      <c r="F139" s="65">
        <v>71.5</v>
      </c>
      <c r="G139" s="84">
        <f t="shared" ref="G139:G202" si="24">(F139/1000)*1.45</f>
        <v>0.10367499999999999</v>
      </c>
      <c r="H139" s="34">
        <f t="shared" si="19"/>
        <v>0.28082874999999996</v>
      </c>
      <c r="I139" s="36"/>
      <c r="J139" s="34">
        <f t="shared" si="17"/>
        <v>0</v>
      </c>
      <c r="K139" s="34">
        <f t="shared" si="18"/>
        <v>0</v>
      </c>
      <c r="L139" s="26"/>
    </row>
    <row r="140" spans="1:12" ht="20.25" customHeight="1" x14ac:dyDescent="0.3">
      <c r="A140" s="48" t="s">
        <v>205</v>
      </c>
      <c r="B140" s="52" t="s">
        <v>578</v>
      </c>
      <c r="C140" s="61" t="s">
        <v>1</v>
      </c>
      <c r="D140" s="58">
        <v>150</v>
      </c>
      <c r="E140" s="29">
        <f t="shared" si="23"/>
        <v>0.2175</v>
      </c>
      <c r="F140" s="65">
        <v>71.5</v>
      </c>
      <c r="G140" s="84">
        <f t="shared" si="24"/>
        <v>0.10367499999999999</v>
      </c>
      <c r="H140" s="34">
        <f t="shared" si="19"/>
        <v>0.36782874999999998</v>
      </c>
      <c r="I140" s="36"/>
      <c r="J140" s="34">
        <f t="shared" si="17"/>
        <v>0</v>
      </c>
      <c r="K140" s="34">
        <f t="shared" si="18"/>
        <v>0</v>
      </c>
      <c r="L140" s="26"/>
    </row>
    <row r="141" spans="1:12" ht="20.25" customHeight="1" x14ac:dyDescent="0.3">
      <c r="A141" s="48" t="s">
        <v>205</v>
      </c>
      <c r="B141" s="52" t="s">
        <v>334</v>
      </c>
      <c r="C141" s="61"/>
      <c r="D141" s="58">
        <v>90</v>
      </c>
      <c r="E141" s="29">
        <f t="shared" si="23"/>
        <v>0.1305</v>
      </c>
      <c r="F141" s="65">
        <v>71.5</v>
      </c>
      <c r="G141" s="84">
        <f t="shared" si="24"/>
        <v>0.10367499999999999</v>
      </c>
      <c r="H141" s="34">
        <f t="shared" si="19"/>
        <v>0.28082874999999996</v>
      </c>
      <c r="I141" s="36"/>
      <c r="J141" s="34">
        <f t="shared" si="17"/>
        <v>0</v>
      </c>
      <c r="K141" s="34">
        <f t="shared" si="18"/>
        <v>0</v>
      </c>
      <c r="L141" s="26"/>
    </row>
    <row r="142" spans="1:12" ht="20.25" customHeight="1" x14ac:dyDescent="0.3">
      <c r="A142" s="48" t="s">
        <v>205</v>
      </c>
      <c r="B142" s="52" t="s">
        <v>335</v>
      </c>
      <c r="C142" s="61"/>
      <c r="D142" s="58">
        <v>90</v>
      </c>
      <c r="E142" s="29">
        <f t="shared" si="23"/>
        <v>0.1305</v>
      </c>
      <c r="F142" s="65">
        <v>71.5</v>
      </c>
      <c r="G142" s="84">
        <f t="shared" si="24"/>
        <v>0.10367499999999999</v>
      </c>
      <c r="H142" s="34">
        <f t="shared" si="19"/>
        <v>0.28082874999999996</v>
      </c>
      <c r="I142" s="36"/>
      <c r="J142" s="34">
        <f t="shared" si="17"/>
        <v>0</v>
      </c>
      <c r="K142" s="34">
        <f t="shared" si="18"/>
        <v>0</v>
      </c>
      <c r="L142" s="26"/>
    </row>
    <row r="143" spans="1:12" ht="20.25" customHeight="1" x14ac:dyDescent="0.3">
      <c r="A143" s="48" t="s">
        <v>206</v>
      </c>
      <c r="B143" s="52" t="s">
        <v>336</v>
      </c>
      <c r="C143" s="61"/>
      <c r="D143" s="58"/>
      <c r="E143" s="29">
        <f t="shared" si="23"/>
        <v>0</v>
      </c>
      <c r="F143" s="65">
        <v>79.2</v>
      </c>
      <c r="G143" s="84">
        <f t="shared" si="24"/>
        <v>0.11484000000000001</v>
      </c>
      <c r="H143" s="34">
        <f>(G143*1.45)+E143</f>
        <v>0.166518</v>
      </c>
      <c r="I143" s="36"/>
      <c r="J143" s="34">
        <f t="shared" ref="J143:J206" si="25">I143*H143</f>
        <v>0</v>
      </c>
      <c r="K143" s="34">
        <f t="shared" ref="K143:K206" si="26">J143-(J143*$L$10)</f>
        <v>0</v>
      </c>
      <c r="L143" s="26"/>
    </row>
    <row r="144" spans="1:12" ht="20.25" customHeight="1" x14ac:dyDescent="0.3">
      <c r="A144" s="48" t="s">
        <v>206</v>
      </c>
      <c r="B144" s="52" t="s">
        <v>337</v>
      </c>
      <c r="C144" s="61"/>
      <c r="D144" s="58">
        <v>88</v>
      </c>
      <c r="E144" s="29">
        <f t="shared" si="23"/>
        <v>0.12759999999999999</v>
      </c>
      <c r="F144" s="65">
        <v>79.2</v>
      </c>
      <c r="G144" s="84">
        <f t="shared" si="24"/>
        <v>0.11484000000000001</v>
      </c>
      <c r="H144" s="34">
        <f t="shared" si="19"/>
        <v>0.29411799999999999</v>
      </c>
      <c r="I144" s="36"/>
      <c r="J144" s="34">
        <f t="shared" si="25"/>
        <v>0</v>
      </c>
      <c r="K144" s="34">
        <f t="shared" si="26"/>
        <v>0</v>
      </c>
      <c r="L144" s="26"/>
    </row>
    <row r="145" spans="1:12" ht="20.25" customHeight="1" x14ac:dyDescent="0.3">
      <c r="A145" s="48" t="s">
        <v>206</v>
      </c>
      <c r="B145" s="52" t="s">
        <v>338</v>
      </c>
      <c r="C145" s="61"/>
      <c r="D145" s="58"/>
      <c r="E145" s="29">
        <f t="shared" si="23"/>
        <v>0</v>
      </c>
      <c r="F145" s="65">
        <v>79.2</v>
      </c>
      <c r="G145" s="84">
        <f t="shared" si="24"/>
        <v>0.11484000000000001</v>
      </c>
      <c r="H145" s="34">
        <f t="shared" si="19"/>
        <v>0.166518</v>
      </c>
      <c r="I145" s="36"/>
      <c r="J145" s="34">
        <f t="shared" si="25"/>
        <v>0</v>
      </c>
      <c r="K145" s="34">
        <f t="shared" si="26"/>
        <v>0</v>
      </c>
      <c r="L145" s="26"/>
    </row>
    <row r="146" spans="1:12" ht="20.25" customHeight="1" x14ac:dyDescent="0.3">
      <c r="A146" s="48" t="s">
        <v>206</v>
      </c>
      <c r="B146" s="52" t="s">
        <v>339</v>
      </c>
      <c r="C146" s="61"/>
      <c r="D146" s="58"/>
      <c r="E146" s="29">
        <f t="shared" si="23"/>
        <v>0</v>
      </c>
      <c r="F146" s="65">
        <v>79.2</v>
      </c>
      <c r="G146" s="84">
        <f t="shared" si="24"/>
        <v>0.11484000000000001</v>
      </c>
      <c r="H146" s="34">
        <f t="shared" si="19"/>
        <v>0.166518</v>
      </c>
      <c r="I146" s="36"/>
      <c r="J146" s="34">
        <f t="shared" si="25"/>
        <v>0</v>
      </c>
      <c r="K146" s="34">
        <f t="shared" si="26"/>
        <v>0</v>
      </c>
      <c r="L146" s="26"/>
    </row>
    <row r="147" spans="1:12" ht="20.25" customHeight="1" x14ac:dyDescent="0.3">
      <c r="A147" s="48" t="s">
        <v>206</v>
      </c>
      <c r="B147" s="52" t="s">
        <v>160</v>
      </c>
      <c r="C147" s="61"/>
      <c r="D147" s="58">
        <v>100</v>
      </c>
      <c r="E147" s="29">
        <f t="shared" si="23"/>
        <v>0.14499999999999999</v>
      </c>
      <c r="F147" s="65">
        <v>79.2</v>
      </c>
      <c r="G147" s="84">
        <f t="shared" si="24"/>
        <v>0.11484000000000001</v>
      </c>
      <c r="H147" s="34">
        <f t="shared" si="19"/>
        <v>0.31151799999999996</v>
      </c>
      <c r="I147" s="36"/>
      <c r="J147" s="34">
        <f t="shared" si="25"/>
        <v>0</v>
      </c>
      <c r="K147" s="34">
        <f t="shared" si="26"/>
        <v>0</v>
      </c>
      <c r="L147" s="26"/>
    </row>
    <row r="148" spans="1:12" ht="20.25" customHeight="1" x14ac:dyDescent="0.3">
      <c r="A148" s="48" t="s">
        <v>206</v>
      </c>
      <c r="B148" s="52" t="s">
        <v>340</v>
      </c>
      <c r="C148" s="61"/>
      <c r="D148" s="58">
        <v>100</v>
      </c>
      <c r="E148" s="29">
        <f t="shared" si="23"/>
        <v>0.14499999999999999</v>
      </c>
      <c r="F148" s="65">
        <v>79.2</v>
      </c>
      <c r="G148" s="84">
        <f t="shared" si="24"/>
        <v>0.11484000000000001</v>
      </c>
      <c r="H148" s="34">
        <f t="shared" si="19"/>
        <v>0.31151799999999996</v>
      </c>
      <c r="I148" s="36"/>
      <c r="J148" s="34">
        <f t="shared" si="25"/>
        <v>0</v>
      </c>
      <c r="K148" s="34">
        <f t="shared" si="26"/>
        <v>0</v>
      </c>
      <c r="L148" s="26"/>
    </row>
    <row r="149" spans="1:12" ht="20.25" customHeight="1" x14ac:dyDescent="0.3">
      <c r="A149" s="48" t="s">
        <v>206</v>
      </c>
      <c r="B149" s="52" t="s">
        <v>341</v>
      </c>
      <c r="C149" s="61"/>
      <c r="D149" s="58"/>
      <c r="E149" s="29">
        <f t="shared" si="23"/>
        <v>0</v>
      </c>
      <c r="F149" s="65">
        <v>79.2</v>
      </c>
      <c r="G149" s="84">
        <f t="shared" si="24"/>
        <v>0.11484000000000001</v>
      </c>
      <c r="H149" s="34">
        <f t="shared" si="19"/>
        <v>0.166518</v>
      </c>
      <c r="I149" s="36"/>
      <c r="J149" s="34">
        <f t="shared" si="25"/>
        <v>0</v>
      </c>
      <c r="K149" s="34">
        <f t="shared" si="26"/>
        <v>0</v>
      </c>
      <c r="L149" s="26"/>
    </row>
    <row r="150" spans="1:12" ht="20.25" customHeight="1" x14ac:dyDescent="0.3">
      <c r="A150" s="48" t="s">
        <v>206</v>
      </c>
      <c r="B150" s="52" t="s">
        <v>56</v>
      </c>
      <c r="C150" s="61"/>
      <c r="D150" s="58"/>
      <c r="E150" s="29">
        <f t="shared" si="23"/>
        <v>0</v>
      </c>
      <c r="F150" s="65">
        <v>79.2</v>
      </c>
      <c r="G150" s="84">
        <f t="shared" si="24"/>
        <v>0.11484000000000001</v>
      </c>
      <c r="H150" s="34">
        <f t="shared" si="19"/>
        <v>0.166518</v>
      </c>
      <c r="I150" s="36"/>
      <c r="J150" s="34">
        <f t="shared" si="25"/>
        <v>0</v>
      </c>
      <c r="K150" s="34">
        <f t="shared" si="26"/>
        <v>0</v>
      </c>
      <c r="L150" s="26"/>
    </row>
    <row r="151" spans="1:12" ht="20.25" customHeight="1" x14ac:dyDescent="0.3">
      <c r="A151" s="48" t="s">
        <v>206</v>
      </c>
      <c r="B151" s="52" t="s">
        <v>342</v>
      </c>
      <c r="C151" s="61"/>
      <c r="D151" s="58">
        <v>40</v>
      </c>
      <c r="E151" s="29">
        <f t="shared" si="23"/>
        <v>5.7999999999999996E-2</v>
      </c>
      <c r="F151" s="65">
        <v>79.2</v>
      </c>
      <c r="G151" s="84">
        <f t="shared" si="24"/>
        <v>0.11484000000000001</v>
      </c>
      <c r="H151" s="34">
        <f t="shared" si="19"/>
        <v>0.224518</v>
      </c>
      <c r="I151" s="36"/>
      <c r="J151" s="34">
        <f t="shared" si="25"/>
        <v>0</v>
      </c>
      <c r="K151" s="34">
        <f t="shared" si="26"/>
        <v>0</v>
      </c>
      <c r="L151" s="26"/>
    </row>
    <row r="152" spans="1:12" ht="20.25" customHeight="1" x14ac:dyDescent="0.3">
      <c r="A152" s="48" t="s">
        <v>207</v>
      </c>
      <c r="B152" s="52" t="s">
        <v>343</v>
      </c>
      <c r="C152" s="61"/>
      <c r="D152" s="58"/>
      <c r="E152" s="29">
        <f t="shared" si="23"/>
        <v>0</v>
      </c>
      <c r="F152" s="65">
        <v>60.500000000000007</v>
      </c>
      <c r="G152" s="84">
        <f t="shared" si="24"/>
        <v>8.7725000000000011E-2</v>
      </c>
      <c r="H152" s="34">
        <f t="shared" si="19"/>
        <v>0.12720125000000002</v>
      </c>
      <c r="I152" s="36"/>
      <c r="J152" s="34">
        <f t="shared" si="25"/>
        <v>0</v>
      </c>
      <c r="K152" s="34">
        <f t="shared" si="26"/>
        <v>0</v>
      </c>
      <c r="L152" s="26"/>
    </row>
    <row r="153" spans="1:12" ht="20.25" customHeight="1" x14ac:dyDescent="0.3">
      <c r="A153" s="48" t="s">
        <v>207</v>
      </c>
      <c r="B153" s="52" t="s">
        <v>344</v>
      </c>
      <c r="C153" s="61"/>
      <c r="D153" s="58"/>
      <c r="E153" s="29">
        <f t="shared" si="23"/>
        <v>0</v>
      </c>
      <c r="F153" s="65">
        <v>60.500000000000007</v>
      </c>
      <c r="G153" s="84">
        <f t="shared" si="24"/>
        <v>8.7725000000000011E-2</v>
      </c>
      <c r="H153" s="34">
        <f t="shared" si="19"/>
        <v>0.12720125000000002</v>
      </c>
      <c r="I153" s="36"/>
      <c r="J153" s="34">
        <f t="shared" si="25"/>
        <v>0</v>
      </c>
      <c r="K153" s="34">
        <f t="shared" si="26"/>
        <v>0</v>
      </c>
      <c r="L153" s="26"/>
    </row>
    <row r="154" spans="1:12" ht="20.25" customHeight="1" x14ac:dyDescent="0.3">
      <c r="A154" s="48" t="s">
        <v>207</v>
      </c>
      <c r="B154" s="52" t="s">
        <v>345</v>
      </c>
      <c r="C154" s="61"/>
      <c r="D154" s="58"/>
      <c r="E154" s="29">
        <f t="shared" si="23"/>
        <v>0</v>
      </c>
      <c r="F154" s="65">
        <v>60.500000000000007</v>
      </c>
      <c r="G154" s="84">
        <f t="shared" si="24"/>
        <v>8.7725000000000011E-2</v>
      </c>
      <c r="H154" s="34">
        <f t="shared" si="19"/>
        <v>0.12720125000000002</v>
      </c>
      <c r="I154" s="36"/>
      <c r="J154" s="34">
        <f t="shared" si="25"/>
        <v>0</v>
      </c>
      <c r="K154" s="34">
        <f t="shared" si="26"/>
        <v>0</v>
      </c>
      <c r="L154" s="26"/>
    </row>
    <row r="155" spans="1:12" ht="20.25" customHeight="1" x14ac:dyDescent="0.3">
      <c r="A155" s="48" t="s">
        <v>207</v>
      </c>
      <c r="B155" s="52" t="s">
        <v>346</v>
      </c>
      <c r="C155" s="61"/>
      <c r="D155" s="58"/>
      <c r="E155" s="29">
        <f t="shared" si="23"/>
        <v>0</v>
      </c>
      <c r="F155" s="65">
        <v>60.500000000000007</v>
      </c>
      <c r="G155" s="84">
        <f t="shared" si="24"/>
        <v>8.7725000000000011E-2</v>
      </c>
      <c r="H155" s="34">
        <f t="shared" ref="H155:H218" si="27">(G155*1.45)+E155</f>
        <v>0.12720125000000002</v>
      </c>
      <c r="I155" s="36"/>
      <c r="J155" s="34">
        <f t="shared" si="25"/>
        <v>0</v>
      </c>
      <c r="K155" s="34">
        <f t="shared" si="26"/>
        <v>0</v>
      </c>
      <c r="L155" s="26"/>
    </row>
    <row r="156" spans="1:12" ht="20.25" customHeight="1" x14ac:dyDescent="0.3">
      <c r="A156" s="48" t="s">
        <v>208</v>
      </c>
      <c r="B156" s="52" t="s">
        <v>161</v>
      </c>
      <c r="C156" s="61"/>
      <c r="D156" s="58">
        <v>40</v>
      </c>
      <c r="E156" s="29">
        <f t="shared" si="23"/>
        <v>5.7999999999999996E-2</v>
      </c>
      <c r="F156" s="65">
        <v>85.800000000000011</v>
      </c>
      <c r="G156" s="84">
        <f t="shared" si="24"/>
        <v>0.12441000000000002</v>
      </c>
      <c r="H156" s="34">
        <f t="shared" si="27"/>
        <v>0.23839450000000001</v>
      </c>
      <c r="I156" s="36"/>
      <c r="J156" s="34">
        <f t="shared" si="25"/>
        <v>0</v>
      </c>
      <c r="K156" s="34">
        <f t="shared" si="26"/>
        <v>0</v>
      </c>
      <c r="L156" s="26"/>
    </row>
    <row r="157" spans="1:12" ht="20.25" customHeight="1" x14ac:dyDescent="0.3">
      <c r="A157" s="48" t="s">
        <v>208</v>
      </c>
      <c r="B157" s="52" t="s">
        <v>162</v>
      </c>
      <c r="C157" s="61"/>
      <c r="D157" s="58">
        <v>40</v>
      </c>
      <c r="E157" s="29">
        <f t="shared" si="23"/>
        <v>5.7999999999999996E-2</v>
      </c>
      <c r="F157" s="65">
        <v>85.800000000000011</v>
      </c>
      <c r="G157" s="84">
        <f t="shared" si="24"/>
        <v>0.12441000000000002</v>
      </c>
      <c r="H157" s="34">
        <f t="shared" si="27"/>
        <v>0.23839450000000001</v>
      </c>
      <c r="I157" s="36"/>
      <c r="J157" s="34">
        <f t="shared" si="25"/>
        <v>0</v>
      </c>
      <c r="K157" s="34">
        <f t="shared" si="26"/>
        <v>0</v>
      </c>
      <c r="L157" s="26"/>
    </row>
    <row r="158" spans="1:12" ht="20.25" customHeight="1" x14ac:dyDescent="0.3">
      <c r="A158" s="48" t="s">
        <v>209</v>
      </c>
      <c r="B158" s="52" t="s">
        <v>579</v>
      </c>
      <c r="C158" s="61"/>
      <c r="D158" s="58">
        <v>40</v>
      </c>
      <c r="E158" s="29">
        <f t="shared" si="23"/>
        <v>5.7999999999999996E-2</v>
      </c>
      <c r="F158" s="65">
        <v>85.800000000000011</v>
      </c>
      <c r="G158" s="84">
        <f t="shared" si="24"/>
        <v>0.12441000000000002</v>
      </c>
      <c r="H158" s="34">
        <f t="shared" si="27"/>
        <v>0.23839450000000001</v>
      </c>
      <c r="I158" s="36"/>
      <c r="J158" s="34">
        <f t="shared" si="25"/>
        <v>0</v>
      </c>
      <c r="K158" s="34">
        <f t="shared" si="26"/>
        <v>0</v>
      </c>
      <c r="L158" s="26"/>
    </row>
    <row r="159" spans="1:12" ht="20.25" customHeight="1" x14ac:dyDescent="0.3">
      <c r="A159" s="48" t="s">
        <v>209</v>
      </c>
      <c r="B159" s="52" t="s">
        <v>580</v>
      </c>
      <c r="C159" s="61"/>
      <c r="D159" s="58">
        <v>40</v>
      </c>
      <c r="E159" s="29">
        <f t="shared" si="23"/>
        <v>5.7999999999999996E-2</v>
      </c>
      <c r="F159" s="65">
        <v>85.800000000000011</v>
      </c>
      <c r="G159" s="84">
        <f t="shared" si="24"/>
        <v>0.12441000000000002</v>
      </c>
      <c r="H159" s="34">
        <f t="shared" si="27"/>
        <v>0.23839450000000001</v>
      </c>
      <c r="I159" s="36"/>
      <c r="J159" s="34">
        <f t="shared" si="25"/>
        <v>0</v>
      </c>
      <c r="K159" s="34">
        <f t="shared" si="26"/>
        <v>0</v>
      </c>
      <c r="L159" s="26"/>
    </row>
    <row r="160" spans="1:12" ht="20.25" customHeight="1" x14ac:dyDescent="0.3">
      <c r="A160" s="48" t="s">
        <v>209</v>
      </c>
      <c r="B160" s="52" t="s">
        <v>347</v>
      </c>
      <c r="C160" s="62"/>
      <c r="D160" s="58">
        <v>85</v>
      </c>
      <c r="E160" s="29">
        <f t="shared" si="23"/>
        <v>0.12325</v>
      </c>
      <c r="F160" s="65">
        <v>85.800000000000011</v>
      </c>
      <c r="G160" s="84">
        <f t="shared" si="24"/>
        <v>0.12441000000000002</v>
      </c>
      <c r="H160" s="34">
        <f t="shared" si="27"/>
        <v>0.30364449999999998</v>
      </c>
      <c r="I160" s="36"/>
      <c r="J160" s="34">
        <f t="shared" si="25"/>
        <v>0</v>
      </c>
      <c r="K160" s="34">
        <f t="shared" si="26"/>
        <v>0</v>
      </c>
      <c r="L160" s="26"/>
    </row>
    <row r="161" spans="1:12" ht="20.25" customHeight="1" x14ac:dyDescent="0.3">
      <c r="A161" s="48" t="s">
        <v>209</v>
      </c>
      <c r="B161" s="52" t="s">
        <v>348</v>
      </c>
      <c r="C161" s="61"/>
      <c r="D161" s="58">
        <v>85</v>
      </c>
      <c r="E161" s="29">
        <f t="shared" si="23"/>
        <v>0.12325</v>
      </c>
      <c r="F161" s="65">
        <v>85.800000000000011</v>
      </c>
      <c r="G161" s="84">
        <f t="shared" si="24"/>
        <v>0.12441000000000002</v>
      </c>
      <c r="H161" s="34">
        <f t="shared" si="27"/>
        <v>0.30364449999999998</v>
      </c>
      <c r="I161" s="36"/>
      <c r="J161" s="34">
        <f t="shared" si="25"/>
        <v>0</v>
      </c>
      <c r="K161" s="34">
        <f t="shared" si="26"/>
        <v>0</v>
      </c>
      <c r="L161" s="26"/>
    </row>
    <row r="162" spans="1:12" ht="20.25" customHeight="1" x14ac:dyDescent="0.3">
      <c r="A162" s="48" t="s">
        <v>209</v>
      </c>
      <c r="B162" s="52" t="s">
        <v>57</v>
      </c>
      <c r="C162" s="61"/>
      <c r="D162" s="58">
        <v>85</v>
      </c>
      <c r="E162" s="29">
        <f t="shared" si="23"/>
        <v>0.12325</v>
      </c>
      <c r="F162" s="65">
        <v>85.800000000000011</v>
      </c>
      <c r="G162" s="84">
        <f t="shared" si="24"/>
        <v>0.12441000000000002</v>
      </c>
      <c r="H162" s="34">
        <f t="shared" si="27"/>
        <v>0.30364449999999998</v>
      </c>
      <c r="I162" s="36"/>
      <c r="J162" s="34">
        <f t="shared" si="25"/>
        <v>0</v>
      </c>
      <c r="K162" s="34">
        <f t="shared" si="26"/>
        <v>0</v>
      </c>
      <c r="L162" s="26"/>
    </row>
    <row r="163" spans="1:12" ht="20.25" customHeight="1" x14ac:dyDescent="0.3">
      <c r="A163" s="48" t="s">
        <v>209</v>
      </c>
      <c r="B163" s="52" t="s">
        <v>58</v>
      </c>
      <c r="C163" s="61"/>
      <c r="D163" s="58">
        <v>85</v>
      </c>
      <c r="E163" s="29">
        <f t="shared" si="23"/>
        <v>0.12325</v>
      </c>
      <c r="F163" s="65">
        <v>85.800000000000011</v>
      </c>
      <c r="G163" s="84">
        <f t="shared" si="24"/>
        <v>0.12441000000000002</v>
      </c>
      <c r="H163" s="34">
        <f t="shared" si="27"/>
        <v>0.30364449999999998</v>
      </c>
      <c r="I163" s="36"/>
      <c r="J163" s="34">
        <f t="shared" si="25"/>
        <v>0</v>
      </c>
      <c r="K163" s="34">
        <f t="shared" si="26"/>
        <v>0</v>
      </c>
      <c r="L163" s="26"/>
    </row>
    <row r="164" spans="1:12" ht="20.25" customHeight="1" x14ac:dyDescent="0.3">
      <c r="A164" s="48" t="s">
        <v>209</v>
      </c>
      <c r="B164" s="52" t="s">
        <v>59</v>
      </c>
      <c r="C164" s="61"/>
      <c r="D164" s="58">
        <v>85</v>
      </c>
      <c r="E164" s="29">
        <f t="shared" si="23"/>
        <v>0.12325</v>
      </c>
      <c r="F164" s="65">
        <v>85.800000000000011</v>
      </c>
      <c r="G164" s="84">
        <f t="shared" si="24"/>
        <v>0.12441000000000002</v>
      </c>
      <c r="H164" s="34">
        <f t="shared" si="27"/>
        <v>0.30364449999999998</v>
      </c>
      <c r="I164" s="36"/>
      <c r="J164" s="34">
        <f t="shared" si="25"/>
        <v>0</v>
      </c>
      <c r="K164" s="34">
        <f t="shared" si="26"/>
        <v>0</v>
      </c>
      <c r="L164" s="26"/>
    </row>
    <row r="165" spans="1:12" ht="20.25" customHeight="1" x14ac:dyDescent="0.3">
      <c r="A165" s="48" t="s">
        <v>209</v>
      </c>
      <c r="B165" s="52" t="s">
        <v>349</v>
      </c>
      <c r="C165" s="61"/>
      <c r="D165" s="58">
        <v>85</v>
      </c>
      <c r="E165" s="29">
        <f t="shared" si="23"/>
        <v>0.12325</v>
      </c>
      <c r="F165" s="65">
        <v>85.800000000000011</v>
      </c>
      <c r="G165" s="84">
        <f t="shared" si="24"/>
        <v>0.12441000000000002</v>
      </c>
      <c r="H165" s="34">
        <f t="shared" si="27"/>
        <v>0.30364449999999998</v>
      </c>
      <c r="I165" s="36"/>
      <c r="J165" s="34">
        <f t="shared" si="25"/>
        <v>0</v>
      </c>
      <c r="K165" s="34">
        <f t="shared" si="26"/>
        <v>0</v>
      </c>
      <c r="L165" s="26"/>
    </row>
    <row r="166" spans="1:12" ht="20.25" customHeight="1" x14ac:dyDescent="0.3">
      <c r="A166" s="48" t="s">
        <v>209</v>
      </c>
      <c r="B166" s="52" t="s">
        <v>350</v>
      </c>
      <c r="C166" s="61"/>
      <c r="D166" s="58">
        <v>35</v>
      </c>
      <c r="E166" s="29">
        <f t="shared" si="23"/>
        <v>5.0750000000000003E-2</v>
      </c>
      <c r="F166" s="65">
        <v>85.800000000000011</v>
      </c>
      <c r="G166" s="84">
        <f t="shared" si="24"/>
        <v>0.12441000000000002</v>
      </c>
      <c r="H166" s="34">
        <f t="shared" si="27"/>
        <v>0.23114450000000003</v>
      </c>
      <c r="I166" s="36"/>
      <c r="J166" s="34">
        <f t="shared" si="25"/>
        <v>0</v>
      </c>
      <c r="K166" s="34">
        <f t="shared" si="26"/>
        <v>0</v>
      </c>
      <c r="L166" s="26"/>
    </row>
    <row r="167" spans="1:12" s="4" customFormat="1" ht="20.25" customHeight="1" x14ac:dyDescent="0.3">
      <c r="A167" s="48" t="s">
        <v>209</v>
      </c>
      <c r="B167" s="52" t="s">
        <v>60</v>
      </c>
      <c r="C167" s="61"/>
      <c r="D167" s="58">
        <v>50</v>
      </c>
      <c r="E167" s="29">
        <f t="shared" si="23"/>
        <v>7.2499999999999995E-2</v>
      </c>
      <c r="F167" s="65">
        <v>85.800000000000011</v>
      </c>
      <c r="G167" s="84">
        <f t="shared" si="24"/>
        <v>0.12441000000000002</v>
      </c>
      <c r="H167" s="34">
        <f t="shared" si="27"/>
        <v>0.25289450000000002</v>
      </c>
      <c r="I167" s="36"/>
      <c r="J167" s="34">
        <f t="shared" si="25"/>
        <v>0</v>
      </c>
      <c r="K167" s="34">
        <f t="shared" si="26"/>
        <v>0</v>
      </c>
      <c r="L167" s="26"/>
    </row>
    <row r="168" spans="1:12" ht="20.25" customHeight="1" x14ac:dyDescent="0.3">
      <c r="A168" s="48" t="s">
        <v>210</v>
      </c>
      <c r="B168" s="52" t="s">
        <v>581</v>
      </c>
      <c r="C168" s="61" t="s">
        <v>1</v>
      </c>
      <c r="D168" s="58"/>
      <c r="E168" s="29">
        <f t="shared" si="23"/>
        <v>0</v>
      </c>
      <c r="F168" s="65">
        <v>77</v>
      </c>
      <c r="G168" s="84">
        <f t="shared" si="24"/>
        <v>0.11165</v>
      </c>
      <c r="H168" s="34">
        <f t="shared" si="27"/>
        <v>0.16189249999999999</v>
      </c>
      <c r="I168" s="36"/>
      <c r="J168" s="34">
        <f t="shared" si="25"/>
        <v>0</v>
      </c>
      <c r="K168" s="34">
        <f t="shared" si="26"/>
        <v>0</v>
      </c>
      <c r="L168" s="26"/>
    </row>
    <row r="169" spans="1:12" ht="20.25" customHeight="1" x14ac:dyDescent="0.3">
      <c r="A169" s="48" t="s">
        <v>210</v>
      </c>
      <c r="B169" s="52" t="s">
        <v>61</v>
      </c>
      <c r="C169" s="61"/>
      <c r="D169" s="58"/>
      <c r="E169" s="29">
        <f t="shared" si="23"/>
        <v>0</v>
      </c>
      <c r="F169" s="65">
        <v>77</v>
      </c>
      <c r="G169" s="84">
        <f t="shared" si="24"/>
        <v>0.11165</v>
      </c>
      <c r="H169" s="34">
        <f t="shared" si="27"/>
        <v>0.16189249999999999</v>
      </c>
      <c r="I169" s="36"/>
      <c r="J169" s="34">
        <f t="shared" si="25"/>
        <v>0</v>
      </c>
      <c r="K169" s="34">
        <f t="shared" si="26"/>
        <v>0</v>
      </c>
      <c r="L169" s="26"/>
    </row>
    <row r="170" spans="1:12" ht="20.25" customHeight="1" x14ac:dyDescent="0.3">
      <c r="A170" s="48" t="s">
        <v>211</v>
      </c>
      <c r="B170" s="52" t="s">
        <v>62</v>
      </c>
      <c r="C170" s="61"/>
      <c r="D170" s="58"/>
      <c r="E170" s="29">
        <f t="shared" si="23"/>
        <v>0</v>
      </c>
      <c r="F170" s="65">
        <v>66</v>
      </c>
      <c r="G170" s="84">
        <f t="shared" si="24"/>
        <v>9.5700000000000007E-2</v>
      </c>
      <c r="H170" s="34">
        <f t="shared" si="27"/>
        <v>0.138765</v>
      </c>
      <c r="I170" s="36"/>
      <c r="J170" s="34">
        <f t="shared" si="25"/>
        <v>0</v>
      </c>
      <c r="K170" s="34">
        <f t="shared" si="26"/>
        <v>0</v>
      </c>
      <c r="L170" s="26"/>
    </row>
    <row r="171" spans="1:12" ht="20.25" customHeight="1" x14ac:dyDescent="0.3">
      <c r="A171" s="48" t="s">
        <v>211</v>
      </c>
      <c r="B171" s="52" t="s">
        <v>63</v>
      </c>
      <c r="C171" s="61"/>
      <c r="D171" s="58"/>
      <c r="E171" s="29">
        <f t="shared" si="23"/>
        <v>0</v>
      </c>
      <c r="F171" s="65">
        <v>55.000000000000007</v>
      </c>
      <c r="G171" s="84">
        <f t="shared" si="24"/>
        <v>7.9750000000000001E-2</v>
      </c>
      <c r="H171" s="34">
        <f t="shared" si="27"/>
        <v>0.1156375</v>
      </c>
      <c r="I171" s="36"/>
      <c r="J171" s="34">
        <f t="shared" si="25"/>
        <v>0</v>
      </c>
      <c r="K171" s="34">
        <f t="shared" si="26"/>
        <v>0</v>
      </c>
      <c r="L171" s="26"/>
    </row>
    <row r="172" spans="1:12" ht="20.25" customHeight="1" x14ac:dyDescent="0.3">
      <c r="A172" s="48" t="s">
        <v>211</v>
      </c>
      <c r="B172" s="52" t="s">
        <v>582</v>
      </c>
      <c r="C172" s="61" t="s">
        <v>1</v>
      </c>
      <c r="D172" s="58"/>
      <c r="E172" s="29">
        <f t="shared" si="23"/>
        <v>0</v>
      </c>
      <c r="F172" s="65">
        <v>66</v>
      </c>
      <c r="G172" s="84">
        <f t="shared" si="24"/>
        <v>9.5700000000000007E-2</v>
      </c>
      <c r="H172" s="34">
        <f t="shared" si="27"/>
        <v>0.138765</v>
      </c>
      <c r="I172" s="36"/>
      <c r="J172" s="34">
        <f t="shared" si="25"/>
        <v>0</v>
      </c>
      <c r="K172" s="34">
        <f t="shared" si="26"/>
        <v>0</v>
      </c>
      <c r="L172" s="26"/>
    </row>
    <row r="173" spans="1:12" ht="20.25" customHeight="1" x14ac:dyDescent="0.3">
      <c r="A173" s="48" t="s">
        <v>211</v>
      </c>
      <c r="B173" s="52" t="s">
        <v>64</v>
      </c>
      <c r="C173" s="61"/>
      <c r="D173" s="58"/>
      <c r="E173" s="29">
        <f t="shared" si="23"/>
        <v>0</v>
      </c>
      <c r="F173" s="65">
        <v>55.000000000000007</v>
      </c>
      <c r="G173" s="84">
        <f t="shared" si="24"/>
        <v>7.9750000000000001E-2</v>
      </c>
      <c r="H173" s="34">
        <f t="shared" si="27"/>
        <v>0.1156375</v>
      </c>
      <c r="I173" s="36"/>
      <c r="J173" s="34">
        <f t="shared" si="25"/>
        <v>0</v>
      </c>
      <c r="K173" s="34">
        <f t="shared" si="26"/>
        <v>0</v>
      </c>
      <c r="L173" s="26"/>
    </row>
    <row r="174" spans="1:12" ht="20.25" customHeight="1" x14ac:dyDescent="0.3">
      <c r="A174" s="48" t="s">
        <v>213</v>
      </c>
      <c r="B174" s="52" t="s">
        <v>65</v>
      </c>
      <c r="C174" s="62"/>
      <c r="D174" s="58">
        <v>45</v>
      </c>
      <c r="E174" s="29">
        <f t="shared" si="23"/>
        <v>6.5250000000000002E-2</v>
      </c>
      <c r="F174" s="65">
        <v>85.800000000000011</v>
      </c>
      <c r="G174" s="84">
        <f t="shared" si="24"/>
        <v>0.12441000000000002</v>
      </c>
      <c r="H174" s="34">
        <f t="shared" si="27"/>
        <v>0.24564450000000002</v>
      </c>
      <c r="I174" s="36"/>
      <c r="J174" s="34">
        <f t="shared" si="25"/>
        <v>0</v>
      </c>
      <c r="K174" s="34">
        <f t="shared" si="26"/>
        <v>0</v>
      </c>
      <c r="L174" s="26"/>
    </row>
    <row r="175" spans="1:12" ht="20.25" customHeight="1" x14ac:dyDescent="0.3">
      <c r="A175" s="48" t="s">
        <v>213</v>
      </c>
      <c r="B175" s="52" t="s">
        <v>351</v>
      </c>
      <c r="C175" s="61"/>
      <c r="D175" s="58">
        <v>45</v>
      </c>
      <c r="E175" s="29">
        <f t="shared" si="23"/>
        <v>6.5250000000000002E-2</v>
      </c>
      <c r="F175" s="65">
        <v>85.800000000000011</v>
      </c>
      <c r="G175" s="84">
        <f t="shared" si="24"/>
        <v>0.12441000000000002</v>
      </c>
      <c r="H175" s="34">
        <f t="shared" si="27"/>
        <v>0.24564450000000002</v>
      </c>
      <c r="I175" s="36"/>
      <c r="J175" s="34">
        <f t="shared" si="25"/>
        <v>0</v>
      </c>
      <c r="K175" s="34">
        <f t="shared" si="26"/>
        <v>0</v>
      </c>
      <c r="L175" s="26"/>
    </row>
    <row r="176" spans="1:12" ht="20.25" customHeight="1" x14ac:dyDescent="0.3">
      <c r="A176" s="48" t="s">
        <v>212</v>
      </c>
      <c r="B176" s="52" t="s">
        <v>15</v>
      </c>
      <c r="C176" s="61"/>
      <c r="D176" s="58">
        <v>45</v>
      </c>
      <c r="E176" s="29">
        <f t="shared" si="23"/>
        <v>6.5250000000000002E-2</v>
      </c>
      <c r="F176" s="65">
        <v>77</v>
      </c>
      <c r="G176" s="84">
        <f t="shared" si="24"/>
        <v>0.11165</v>
      </c>
      <c r="H176" s="34">
        <f t="shared" si="27"/>
        <v>0.2271425</v>
      </c>
      <c r="I176" s="36"/>
      <c r="J176" s="34">
        <f t="shared" si="25"/>
        <v>0</v>
      </c>
      <c r="K176" s="34">
        <f t="shared" si="26"/>
        <v>0</v>
      </c>
      <c r="L176" s="26"/>
    </row>
    <row r="177" spans="1:12" ht="20.25" customHeight="1" x14ac:dyDescent="0.3">
      <c r="A177" s="48" t="s">
        <v>214</v>
      </c>
      <c r="B177" s="52" t="s">
        <v>163</v>
      </c>
      <c r="C177" s="61"/>
      <c r="D177" s="58">
        <v>40</v>
      </c>
      <c r="E177" s="29">
        <f t="shared" si="23"/>
        <v>5.7999999999999996E-2</v>
      </c>
      <c r="F177" s="65">
        <v>60.500000000000007</v>
      </c>
      <c r="G177" s="84">
        <f t="shared" si="24"/>
        <v>8.7725000000000011E-2</v>
      </c>
      <c r="H177" s="34">
        <f t="shared" si="27"/>
        <v>0.18520125000000001</v>
      </c>
      <c r="I177" s="36"/>
      <c r="J177" s="34">
        <f t="shared" si="25"/>
        <v>0</v>
      </c>
      <c r="K177" s="34">
        <f t="shared" si="26"/>
        <v>0</v>
      </c>
      <c r="L177" s="26"/>
    </row>
    <row r="178" spans="1:12" ht="20.25" customHeight="1" x14ac:dyDescent="0.3">
      <c r="A178" s="48" t="s">
        <v>214</v>
      </c>
      <c r="B178" s="52" t="s">
        <v>583</v>
      </c>
      <c r="C178" s="61"/>
      <c r="D178" s="58">
        <v>40</v>
      </c>
      <c r="E178" s="29">
        <f t="shared" si="23"/>
        <v>5.7999999999999996E-2</v>
      </c>
      <c r="F178" s="65">
        <v>60.500000000000007</v>
      </c>
      <c r="G178" s="84">
        <f t="shared" si="24"/>
        <v>8.7725000000000011E-2</v>
      </c>
      <c r="H178" s="34">
        <f t="shared" si="27"/>
        <v>0.18520125000000001</v>
      </c>
      <c r="I178" s="36"/>
      <c r="J178" s="34">
        <f t="shared" si="25"/>
        <v>0</v>
      </c>
      <c r="K178" s="34">
        <f t="shared" si="26"/>
        <v>0</v>
      </c>
      <c r="L178" s="26"/>
    </row>
    <row r="179" spans="1:12" ht="20.25" customHeight="1" x14ac:dyDescent="0.3">
      <c r="A179" s="48" t="s">
        <v>214</v>
      </c>
      <c r="B179" s="52" t="s">
        <v>352</v>
      </c>
      <c r="C179" s="61"/>
      <c r="D179" s="58">
        <v>40</v>
      </c>
      <c r="E179" s="29">
        <f t="shared" si="23"/>
        <v>5.7999999999999996E-2</v>
      </c>
      <c r="F179" s="65">
        <v>60.500000000000007</v>
      </c>
      <c r="G179" s="84">
        <f t="shared" si="24"/>
        <v>8.7725000000000011E-2</v>
      </c>
      <c r="H179" s="34">
        <f t="shared" si="27"/>
        <v>0.18520125000000001</v>
      </c>
      <c r="I179" s="36"/>
      <c r="J179" s="34">
        <f t="shared" si="25"/>
        <v>0</v>
      </c>
      <c r="K179" s="34">
        <f t="shared" si="26"/>
        <v>0</v>
      </c>
      <c r="L179" s="26"/>
    </row>
    <row r="180" spans="1:12" ht="20.25" customHeight="1" x14ac:dyDescent="0.3">
      <c r="A180" s="48" t="s">
        <v>214</v>
      </c>
      <c r="B180" s="52" t="s">
        <v>584</v>
      </c>
      <c r="C180" s="61"/>
      <c r="D180" s="58">
        <v>55</v>
      </c>
      <c r="E180" s="29">
        <f t="shared" si="23"/>
        <v>7.9750000000000001E-2</v>
      </c>
      <c r="F180" s="65">
        <v>60.500000000000007</v>
      </c>
      <c r="G180" s="84">
        <f t="shared" si="24"/>
        <v>8.7725000000000011E-2</v>
      </c>
      <c r="H180" s="34">
        <f t="shared" si="27"/>
        <v>0.20695125000000003</v>
      </c>
      <c r="I180" s="36"/>
      <c r="J180" s="34">
        <f t="shared" si="25"/>
        <v>0</v>
      </c>
      <c r="K180" s="34">
        <f t="shared" si="26"/>
        <v>0</v>
      </c>
      <c r="L180" s="26"/>
    </row>
    <row r="181" spans="1:12" ht="20.25" customHeight="1" x14ac:dyDescent="0.3">
      <c r="A181" s="48" t="s">
        <v>214</v>
      </c>
      <c r="B181" s="52" t="s">
        <v>585</v>
      </c>
      <c r="C181" s="61"/>
      <c r="D181" s="58">
        <v>55</v>
      </c>
      <c r="E181" s="29">
        <f t="shared" si="23"/>
        <v>7.9750000000000001E-2</v>
      </c>
      <c r="F181" s="65">
        <v>60.500000000000007</v>
      </c>
      <c r="G181" s="84">
        <f t="shared" si="24"/>
        <v>8.7725000000000011E-2</v>
      </c>
      <c r="H181" s="34">
        <f t="shared" si="27"/>
        <v>0.20695125000000003</v>
      </c>
      <c r="I181" s="36"/>
      <c r="J181" s="34">
        <f t="shared" si="25"/>
        <v>0</v>
      </c>
      <c r="K181" s="34">
        <f t="shared" si="26"/>
        <v>0</v>
      </c>
      <c r="L181" s="26"/>
    </row>
    <row r="182" spans="1:12" ht="20.25" customHeight="1" x14ac:dyDescent="0.3">
      <c r="A182" s="48" t="s">
        <v>215</v>
      </c>
      <c r="B182" s="52" t="s">
        <v>66</v>
      </c>
      <c r="C182" s="61"/>
      <c r="D182" s="58">
        <v>48</v>
      </c>
      <c r="E182" s="29">
        <f t="shared" si="23"/>
        <v>6.9599999999999995E-2</v>
      </c>
      <c r="F182" s="65">
        <v>60.500000000000007</v>
      </c>
      <c r="G182" s="84">
        <f t="shared" si="24"/>
        <v>8.7725000000000011E-2</v>
      </c>
      <c r="H182" s="34">
        <f t="shared" si="27"/>
        <v>0.19680125000000001</v>
      </c>
      <c r="I182" s="36"/>
      <c r="J182" s="34">
        <f t="shared" si="25"/>
        <v>0</v>
      </c>
      <c r="K182" s="34">
        <f t="shared" si="26"/>
        <v>0</v>
      </c>
      <c r="L182" s="26"/>
    </row>
    <row r="183" spans="1:12" ht="20.25" customHeight="1" x14ac:dyDescent="0.3">
      <c r="A183" s="48" t="s">
        <v>215</v>
      </c>
      <c r="B183" s="52" t="s">
        <v>353</v>
      </c>
      <c r="C183" s="61"/>
      <c r="D183" s="58">
        <v>48</v>
      </c>
      <c r="E183" s="29">
        <f t="shared" si="23"/>
        <v>6.9599999999999995E-2</v>
      </c>
      <c r="F183" s="65">
        <v>85.800000000000011</v>
      </c>
      <c r="G183" s="84">
        <f t="shared" si="24"/>
        <v>0.12441000000000002</v>
      </c>
      <c r="H183" s="34">
        <f t="shared" si="27"/>
        <v>0.24999450000000001</v>
      </c>
      <c r="I183" s="36"/>
      <c r="J183" s="34">
        <f t="shared" si="25"/>
        <v>0</v>
      </c>
      <c r="K183" s="34">
        <f t="shared" si="26"/>
        <v>0</v>
      </c>
      <c r="L183" s="26"/>
    </row>
    <row r="184" spans="1:12" ht="20.25" customHeight="1" x14ac:dyDescent="0.3">
      <c r="A184" s="48" t="s">
        <v>215</v>
      </c>
      <c r="B184" s="52" t="s">
        <v>586</v>
      </c>
      <c r="C184" s="61"/>
      <c r="D184" s="58">
        <v>48</v>
      </c>
      <c r="E184" s="29">
        <f t="shared" si="23"/>
        <v>6.9599999999999995E-2</v>
      </c>
      <c r="F184" s="65">
        <v>60.500000000000007</v>
      </c>
      <c r="G184" s="84">
        <f t="shared" si="24"/>
        <v>8.7725000000000011E-2</v>
      </c>
      <c r="H184" s="34">
        <f t="shared" si="27"/>
        <v>0.19680125000000001</v>
      </c>
      <c r="I184" s="36"/>
      <c r="J184" s="34">
        <f t="shared" si="25"/>
        <v>0</v>
      </c>
      <c r="K184" s="34">
        <f t="shared" si="26"/>
        <v>0</v>
      </c>
      <c r="L184" s="26"/>
    </row>
    <row r="185" spans="1:12" ht="20.25" customHeight="1" x14ac:dyDescent="0.3">
      <c r="A185" s="48" t="s">
        <v>216</v>
      </c>
      <c r="B185" s="52" t="s">
        <v>354</v>
      </c>
      <c r="C185" s="61"/>
      <c r="D185" s="58"/>
      <c r="E185" s="29">
        <f t="shared" si="23"/>
        <v>0</v>
      </c>
      <c r="F185" s="65">
        <v>85.800000000000011</v>
      </c>
      <c r="G185" s="84">
        <f t="shared" si="24"/>
        <v>0.12441000000000002</v>
      </c>
      <c r="H185" s="34">
        <f t="shared" si="27"/>
        <v>0.18039450000000001</v>
      </c>
      <c r="I185" s="36"/>
      <c r="J185" s="34">
        <f t="shared" si="25"/>
        <v>0</v>
      </c>
      <c r="K185" s="34">
        <f t="shared" si="26"/>
        <v>0</v>
      </c>
      <c r="L185" s="26"/>
    </row>
    <row r="186" spans="1:12" ht="20.25" customHeight="1" x14ac:dyDescent="0.3">
      <c r="A186" s="48" t="s">
        <v>217</v>
      </c>
      <c r="B186" s="52" t="s">
        <v>67</v>
      </c>
      <c r="C186" s="61"/>
      <c r="D186" s="58">
        <v>40</v>
      </c>
      <c r="E186" s="29">
        <f t="shared" si="23"/>
        <v>5.7999999999999996E-2</v>
      </c>
      <c r="F186" s="65">
        <v>55.000000000000007</v>
      </c>
      <c r="G186" s="84">
        <f t="shared" si="24"/>
        <v>7.9750000000000001E-2</v>
      </c>
      <c r="H186" s="34">
        <f t="shared" si="27"/>
        <v>0.1736375</v>
      </c>
      <c r="I186" s="36"/>
      <c r="J186" s="34">
        <f t="shared" si="25"/>
        <v>0</v>
      </c>
      <c r="K186" s="34">
        <f t="shared" si="26"/>
        <v>0</v>
      </c>
      <c r="L186" s="26"/>
    </row>
    <row r="187" spans="1:12" ht="20.25" customHeight="1" x14ac:dyDescent="0.3">
      <c r="A187" s="48" t="s">
        <v>217</v>
      </c>
      <c r="B187" s="52" t="s">
        <v>68</v>
      </c>
      <c r="C187" s="61"/>
      <c r="D187" s="58">
        <v>40</v>
      </c>
      <c r="E187" s="29">
        <f t="shared" si="23"/>
        <v>5.7999999999999996E-2</v>
      </c>
      <c r="F187" s="65">
        <v>55.000000000000007</v>
      </c>
      <c r="G187" s="84">
        <f t="shared" si="24"/>
        <v>7.9750000000000001E-2</v>
      </c>
      <c r="H187" s="34">
        <f t="shared" si="27"/>
        <v>0.1736375</v>
      </c>
      <c r="I187" s="36"/>
      <c r="J187" s="34">
        <f t="shared" si="25"/>
        <v>0</v>
      </c>
      <c r="K187" s="34">
        <f t="shared" si="26"/>
        <v>0</v>
      </c>
      <c r="L187" s="26"/>
    </row>
    <row r="188" spans="1:12" ht="20.25" customHeight="1" x14ac:dyDescent="0.3">
      <c r="A188" s="48" t="s">
        <v>217</v>
      </c>
      <c r="B188" s="52" t="s">
        <v>69</v>
      </c>
      <c r="C188" s="61"/>
      <c r="D188" s="58">
        <v>40</v>
      </c>
      <c r="E188" s="29">
        <f t="shared" si="23"/>
        <v>5.7999999999999996E-2</v>
      </c>
      <c r="F188" s="65">
        <v>55.000000000000007</v>
      </c>
      <c r="G188" s="84">
        <f t="shared" si="24"/>
        <v>7.9750000000000001E-2</v>
      </c>
      <c r="H188" s="34">
        <f t="shared" si="27"/>
        <v>0.1736375</v>
      </c>
      <c r="I188" s="36"/>
      <c r="J188" s="34">
        <f t="shared" si="25"/>
        <v>0</v>
      </c>
      <c r="K188" s="34">
        <f t="shared" si="26"/>
        <v>0</v>
      </c>
      <c r="L188" s="26"/>
    </row>
    <row r="189" spans="1:12" ht="20.25" customHeight="1" x14ac:dyDescent="0.3">
      <c r="A189" s="48" t="s">
        <v>217</v>
      </c>
      <c r="B189" s="52" t="s">
        <v>70</v>
      </c>
      <c r="C189" s="61"/>
      <c r="D189" s="58">
        <v>40</v>
      </c>
      <c r="E189" s="29">
        <f t="shared" si="23"/>
        <v>5.7999999999999996E-2</v>
      </c>
      <c r="F189" s="65">
        <v>55.000000000000007</v>
      </c>
      <c r="G189" s="84">
        <f t="shared" si="24"/>
        <v>7.9750000000000001E-2</v>
      </c>
      <c r="H189" s="34">
        <f t="shared" si="27"/>
        <v>0.1736375</v>
      </c>
      <c r="I189" s="36"/>
      <c r="J189" s="34">
        <f t="shared" si="25"/>
        <v>0</v>
      </c>
      <c r="K189" s="34">
        <f t="shared" si="26"/>
        <v>0</v>
      </c>
      <c r="L189" s="26"/>
    </row>
    <row r="190" spans="1:12" ht="20.25" customHeight="1" x14ac:dyDescent="0.3">
      <c r="A190" s="48" t="s">
        <v>217</v>
      </c>
      <c r="B190" s="52" t="s">
        <v>71</v>
      </c>
      <c r="C190" s="61"/>
      <c r="D190" s="58">
        <v>40</v>
      </c>
      <c r="E190" s="29">
        <f t="shared" si="23"/>
        <v>5.7999999999999996E-2</v>
      </c>
      <c r="F190" s="65">
        <v>55.000000000000007</v>
      </c>
      <c r="G190" s="84">
        <f t="shared" si="24"/>
        <v>7.9750000000000001E-2</v>
      </c>
      <c r="H190" s="34">
        <f t="shared" si="27"/>
        <v>0.1736375</v>
      </c>
      <c r="I190" s="36"/>
      <c r="J190" s="34">
        <f t="shared" si="25"/>
        <v>0</v>
      </c>
      <c r="K190" s="34">
        <f t="shared" si="26"/>
        <v>0</v>
      </c>
      <c r="L190" s="26"/>
    </row>
    <row r="191" spans="1:12" ht="20.25" customHeight="1" x14ac:dyDescent="0.3">
      <c r="A191" s="48" t="s">
        <v>217</v>
      </c>
      <c r="B191" s="52" t="s">
        <v>72</v>
      </c>
      <c r="C191" s="61"/>
      <c r="D191" s="58">
        <v>40</v>
      </c>
      <c r="E191" s="29">
        <f t="shared" si="23"/>
        <v>5.7999999999999996E-2</v>
      </c>
      <c r="F191" s="65">
        <v>55.000000000000007</v>
      </c>
      <c r="G191" s="84">
        <f t="shared" si="24"/>
        <v>7.9750000000000001E-2</v>
      </c>
      <c r="H191" s="34">
        <f t="shared" si="27"/>
        <v>0.1736375</v>
      </c>
      <c r="I191" s="36"/>
      <c r="J191" s="34">
        <f t="shared" si="25"/>
        <v>0</v>
      </c>
      <c r="K191" s="34">
        <f t="shared" si="26"/>
        <v>0</v>
      </c>
      <c r="L191" s="26"/>
    </row>
    <row r="192" spans="1:12" ht="20.25" customHeight="1" x14ac:dyDescent="0.3">
      <c r="A192" s="48" t="s">
        <v>218</v>
      </c>
      <c r="B192" s="52" t="s">
        <v>587</v>
      </c>
      <c r="C192" s="61" t="s">
        <v>1</v>
      </c>
      <c r="D192" s="58"/>
      <c r="E192" s="29">
        <f t="shared" si="23"/>
        <v>0</v>
      </c>
      <c r="F192" s="65">
        <v>71.5</v>
      </c>
      <c r="G192" s="84">
        <f t="shared" si="24"/>
        <v>0.10367499999999999</v>
      </c>
      <c r="H192" s="34">
        <f t="shared" si="27"/>
        <v>0.15032874999999998</v>
      </c>
      <c r="I192" s="36"/>
      <c r="J192" s="34">
        <f t="shared" si="25"/>
        <v>0</v>
      </c>
      <c r="K192" s="34">
        <f t="shared" si="26"/>
        <v>0</v>
      </c>
      <c r="L192" s="26"/>
    </row>
    <row r="193" spans="1:12" ht="20.25" customHeight="1" x14ac:dyDescent="0.3">
      <c r="A193" s="48" t="s">
        <v>218</v>
      </c>
      <c r="B193" s="52" t="s">
        <v>133</v>
      </c>
      <c r="C193" s="61"/>
      <c r="D193" s="58"/>
      <c r="E193" s="29">
        <f t="shared" si="23"/>
        <v>0</v>
      </c>
      <c r="F193" s="65">
        <v>71.5</v>
      </c>
      <c r="G193" s="84">
        <f t="shared" si="24"/>
        <v>0.10367499999999999</v>
      </c>
      <c r="H193" s="34">
        <f t="shared" si="27"/>
        <v>0.15032874999999998</v>
      </c>
      <c r="I193" s="36"/>
      <c r="J193" s="34">
        <f t="shared" si="25"/>
        <v>0</v>
      </c>
      <c r="K193" s="34">
        <f t="shared" si="26"/>
        <v>0</v>
      </c>
      <c r="L193" s="26"/>
    </row>
    <row r="194" spans="1:12" ht="20.25" customHeight="1" x14ac:dyDescent="0.3">
      <c r="A194" s="48" t="s">
        <v>218</v>
      </c>
      <c r="B194" s="52" t="s">
        <v>134</v>
      </c>
      <c r="C194" s="61"/>
      <c r="D194" s="58"/>
      <c r="E194" s="29">
        <f t="shared" si="23"/>
        <v>0</v>
      </c>
      <c r="F194" s="65">
        <v>71.5</v>
      </c>
      <c r="G194" s="84">
        <f t="shared" si="24"/>
        <v>0.10367499999999999</v>
      </c>
      <c r="H194" s="34">
        <f t="shared" si="27"/>
        <v>0.15032874999999998</v>
      </c>
      <c r="I194" s="36"/>
      <c r="J194" s="34">
        <f t="shared" si="25"/>
        <v>0</v>
      </c>
      <c r="K194" s="34">
        <f t="shared" si="26"/>
        <v>0</v>
      </c>
      <c r="L194" s="26"/>
    </row>
    <row r="195" spans="1:12" ht="20.25" customHeight="1" x14ac:dyDescent="0.3">
      <c r="A195" s="48" t="s">
        <v>218</v>
      </c>
      <c r="B195" s="52" t="s">
        <v>73</v>
      </c>
      <c r="C195" s="61"/>
      <c r="D195" s="58">
        <v>30</v>
      </c>
      <c r="E195" s="29">
        <f t="shared" si="23"/>
        <v>4.3499999999999997E-2</v>
      </c>
      <c r="F195" s="65">
        <v>71.5</v>
      </c>
      <c r="G195" s="84">
        <f t="shared" si="24"/>
        <v>0.10367499999999999</v>
      </c>
      <c r="H195" s="34">
        <f t="shared" si="27"/>
        <v>0.19382874999999999</v>
      </c>
      <c r="I195" s="36"/>
      <c r="J195" s="34">
        <f t="shared" si="25"/>
        <v>0</v>
      </c>
      <c r="K195" s="34">
        <f t="shared" si="26"/>
        <v>0</v>
      </c>
      <c r="L195" s="26"/>
    </row>
    <row r="196" spans="1:12" ht="20.25" customHeight="1" x14ac:dyDescent="0.3">
      <c r="A196" s="48" t="s">
        <v>218</v>
      </c>
      <c r="B196" s="52" t="s">
        <v>355</v>
      </c>
      <c r="C196" s="61"/>
      <c r="D196" s="58">
        <v>30</v>
      </c>
      <c r="E196" s="29">
        <f t="shared" si="23"/>
        <v>4.3499999999999997E-2</v>
      </c>
      <c r="F196" s="65">
        <v>71.5</v>
      </c>
      <c r="G196" s="84">
        <f t="shared" si="24"/>
        <v>0.10367499999999999</v>
      </c>
      <c r="H196" s="34">
        <f t="shared" si="27"/>
        <v>0.19382874999999999</v>
      </c>
      <c r="I196" s="36"/>
      <c r="J196" s="34">
        <f t="shared" si="25"/>
        <v>0</v>
      </c>
      <c r="K196" s="34">
        <f t="shared" si="26"/>
        <v>0</v>
      </c>
      <c r="L196" s="26"/>
    </row>
    <row r="197" spans="1:12" s="7" customFormat="1" ht="20.25" customHeight="1" x14ac:dyDescent="0.35">
      <c r="A197" s="48" t="s">
        <v>218</v>
      </c>
      <c r="B197" s="52" t="s">
        <v>588</v>
      </c>
      <c r="C197" s="63"/>
      <c r="D197" s="58">
        <v>45</v>
      </c>
      <c r="E197" s="29">
        <f t="shared" si="23"/>
        <v>6.5250000000000002E-2</v>
      </c>
      <c r="F197" s="65">
        <v>65</v>
      </c>
      <c r="G197" s="84">
        <f t="shared" si="24"/>
        <v>9.425E-2</v>
      </c>
      <c r="H197" s="34">
        <f t="shared" si="27"/>
        <v>0.20191249999999999</v>
      </c>
      <c r="I197" s="39"/>
      <c r="J197" s="34">
        <f t="shared" si="25"/>
        <v>0</v>
      </c>
      <c r="K197" s="34">
        <f t="shared" si="26"/>
        <v>0</v>
      </c>
      <c r="L197" s="26"/>
    </row>
    <row r="198" spans="1:12" s="7" customFormat="1" ht="20.25" customHeight="1" x14ac:dyDescent="0.35">
      <c r="A198" s="48" t="s">
        <v>218</v>
      </c>
      <c r="B198" s="52" t="s">
        <v>589</v>
      </c>
      <c r="C198" s="63"/>
      <c r="D198" s="58">
        <v>45</v>
      </c>
      <c r="E198" s="29">
        <f t="shared" si="23"/>
        <v>6.5250000000000002E-2</v>
      </c>
      <c r="F198" s="65">
        <v>65</v>
      </c>
      <c r="G198" s="84">
        <f t="shared" si="24"/>
        <v>9.425E-2</v>
      </c>
      <c r="H198" s="34">
        <f t="shared" si="27"/>
        <v>0.20191249999999999</v>
      </c>
      <c r="I198" s="39"/>
      <c r="J198" s="34">
        <f t="shared" si="25"/>
        <v>0</v>
      </c>
      <c r="K198" s="34">
        <f t="shared" si="26"/>
        <v>0</v>
      </c>
      <c r="L198" s="26"/>
    </row>
    <row r="199" spans="1:12" s="7" customFormat="1" ht="20.25" customHeight="1" x14ac:dyDescent="0.35">
      <c r="A199" s="48" t="s">
        <v>218</v>
      </c>
      <c r="B199" s="52" t="s">
        <v>590</v>
      </c>
      <c r="C199" s="63"/>
      <c r="D199" s="58">
        <v>45</v>
      </c>
      <c r="E199" s="29">
        <f t="shared" si="23"/>
        <v>6.5250000000000002E-2</v>
      </c>
      <c r="F199" s="65">
        <v>65</v>
      </c>
      <c r="G199" s="84">
        <f t="shared" si="24"/>
        <v>9.425E-2</v>
      </c>
      <c r="H199" s="34">
        <f t="shared" si="27"/>
        <v>0.20191249999999999</v>
      </c>
      <c r="I199" s="39"/>
      <c r="J199" s="34">
        <f t="shared" si="25"/>
        <v>0</v>
      </c>
      <c r="K199" s="34">
        <f t="shared" si="26"/>
        <v>0</v>
      </c>
      <c r="L199" s="26"/>
    </row>
    <row r="200" spans="1:12" s="7" customFormat="1" ht="20.25" customHeight="1" x14ac:dyDescent="0.35">
      <c r="A200" s="48" t="s">
        <v>218</v>
      </c>
      <c r="B200" s="52" t="s">
        <v>591</v>
      </c>
      <c r="C200" s="63"/>
      <c r="D200" s="58">
        <v>45</v>
      </c>
      <c r="E200" s="29">
        <f t="shared" si="23"/>
        <v>6.5250000000000002E-2</v>
      </c>
      <c r="F200" s="65">
        <v>65</v>
      </c>
      <c r="G200" s="84">
        <f t="shared" si="24"/>
        <v>9.425E-2</v>
      </c>
      <c r="H200" s="34">
        <f t="shared" si="27"/>
        <v>0.20191249999999999</v>
      </c>
      <c r="I200" s="39"/>
      <c r="J200" s="34">
        <f t="shared" si="25"/>
        <v>0</v>
      </c>
      <c r="K200" s="34">
        <f t="shared" si="26"/>
        <v>0</v>
      </c>
      <c r="L200" s="26"/>
    </row>
    <row r="201" spans="1:12" ht="20.25" customHeight="1" x14ac:dyDescent="0.3">
      <c r="A201" s="48" t="s">
        <v>218</v>
      </c>
      <c r="B201" s="52" t="s">
        <v>592</v>
      </c>
      <c r="C201" s="61"/>
      <c r="D201" s="58">
        <v>45</v>
      </c>
      <c r="E201" s="29">
        <f t="shared" si="23"/>
        <v>6.5250000000000002E-2</v>
      </c>
      <c r="F201" s="65">
        <v>65</v>
      </c>
      <c r="G201" s="84">
        <f t="shared" si="24"/>
        <v>9.425E-2</v>
      </c>
      <c r="H201" s="34">
        <f t="shared" si="27"/>
        <v>0.20191249999999999</v>
      </c>
      <c r="I201" s="36"/>
      <c r="J201" s="34">
        <f t="shared" si="25"/>
        <v>0</v>
      </c>
      <c r="K201" s="34">
        <f t="shared" si="26"/>
        <v>0</v>
      </c>
      <c r="L201" s="26"/>
    </row>
    <row r="202" spans="1:12" ht="20.25" customHeight="1" x14ac:dyDescent="0.3">
      <c r="A202" s="48" t="s">
        <v>218</v>
      </c>
      <c r="B202" s="52" t="s">
        <v>593</v>
      </c>
      <c r="C202" s="61"/>
      <c r="D202" s="58">
        <v>45</v>
      </c>
      <c r="E202" s="29">
        <f t="shared" ref="E202:E265" si="28">(D202/1000)*1.45</f>
        <v>6.5250000000000002E-2</v>
      </c>
      <c r="F202" s="65">
        <v>65</v>
      </c>
      <c r="G202" s="84">
        <f t="shared" si="24"/>
        <v>9.425E-2</v>
      </c>
      <c r="H202" s="34">
        <f t="shared" si="27"/>
        <v>0.20191249999999999</v>
      </c>
      <c r="I202" s="36"/>
      <c r="J202" s="34">
        <f t="shared" si="25"/>
        <v>0</v>
      </c>
      <c r="K202" s="34">
        <f t="shared" si="26"/>
        <v>0</v>
      </c>
      <c r="L202" s="26"/>
    </row>
    <row r="203" spans="1:12" ht="20.25" customHeight="1" x14ac:dyDescent="0.3">
      <c r="A203" s="48" t="s">
        <v>219</v>
      </c>
      <c r="B203" s="52" t="s">
        <v>356</v>
      </c>
      <c r="C203" s="61"/>
      <c r="D203" s="58"/>
      <c r="E203" s="29">
        <f t="shared" si="28"/>
        <v>0</v>
      </c>
      <c r="F203" s="65">
        <v>55.000000000000007</v>
      </c>
      <c r="G203" s="84">
        <f t="shared" ref="G203:G266" si="29">(F203/1000)*1.45</f>
        <v>7.9750000000000001E-2</v>
      </c>
      <c r="H203" s="34">
        <f t="shared" si="27"/>
        <v>0.1156375</v>
      </c>
      <c r="I203" s="36"/>
      <c r="J203" s="34">
        <f t="shared" si="25"/>
        <v>0</v>
      </c>
      <c r="K203" s="34">
        <f t="shared" si="26"/>
        <v>0</v>
      </c>
      <c r="L203" s="26"/>
    </row>
    <row r="204" spans="1:12" ht="20.25" customHeight="1" x14ac:dyDescent="0.3">
      <c r="A204" s="48" t="s">
        <v>220</v>
      </c>
      <c r="B204" s="52" t="s">
        <v>357</v>
      </c>
      <c r="C204" s="61"/>
      <c r="D204" s="58">
        <v>150</v>
      </c>
      <c r="E204" s="29">
        <f t="shared" si="28"/>
        <v>0.2175</v>
      </c>
      <c r="F204" s="65">
        <v>71.5</v>
      </c>
      <c r="G204" s="84">
        <f t="shared" si="29"/>
        <v>0.10367499999999999</v>
      </c>
      <c r="H204" s="34">
        <f t="shared" si="27"/>
        <v>0.36782874999999998</v>
      </c>
      <c r="I204" s="36"/>
      <c r="J204" s="34">
        <f t="shared" si="25"/>
        <v>0</v>
      </c>
      <c r="K204" s="34">
        <f t="shared" si="26"/>
        <v>0</v>
      </c>
      <c r="L204" s="26"/>
    </row>
    <row r="205" spans="1:12" ht="20.25" customHeight="1" x14ac:dyDescent="0.3">
      <c r="A205" s="48" t="s">
        <v>220</v>
      </c>
      <c r="B205" s="52" t="s">
        <v>358</v>
      </c>
      <c r="C205" s="61"/>
      <c r="D205" s="58"/>
      <c r="E205" s="29">
        <f t="shared" si="28"/>
        <v>0</v>
      </c>
      <c r="F205" s="65">
        <v>71.5</v>
      </c>
      <c r="G205" s="84">
        <f t="shared" si="29"/>
        <v>0.10367499999999999</v>
      </c>
      <c r="H205" s="34">
        <f t="shared" si="27"/>
        <v>0.15032874999999998</v>
      </c>
      <c r="I205" s="36"/>
      <c r="J205" s="34">
        <f t="shared" si="25"/>
        <v>0</v>
      </c>
      <c r="K205" s="34">
        <f t="shared" si="26"/>
        <v>0</v>
      </c>
      <c r="L205" s="26"/>
    </row>
    <row r="206" spans="1:12" ht="20.25" customHeight="1" x14ac:dyDescent="0.3">
      <c r="A206" s="48" t="s">
        <v>220</v>
      </c>
      <c r="B206" s="52" t="s">
        <v>359</v>
      </c>
      <c r="C206" s="61"/>
      <c r="D206" s="58">
        <v>150</v>
      </c>
      <c r="E206" s="29">
        <f t="shared" si="28"/>
        <v>0.2175</v>
      </c>
      <c r="F206" s="65">
        <v>85.800000000000011</v>
      </c>
      <c r="G206" s="84">
        <f t="shared" si="29"/>
        <v>0.12441000000000002</v>
      </c>
      <c r="H206" s="34">
        <f t="shared" si="27"/>
        <v>0.39789450000000004</v>
      </c>
      <c r="I206" s="36"/>
      <c r="J206" s="34">
        <f t="shared" si="25"/>
        <v>0</v>
      </c>
      <c r="K206" s="34">
        <f t="shared" si="26"/>
        <v>0</v>
      </c>
      <c r="L206" s="26"/>
    </row>
    <row r="207" spans="1:12" ht="20.25" customHeight="1" x14ac:dyDescent="0.3">
      <c r="A207" s="48" t="s">
        <v>220</v>
      </c>
      <c r="B207" s="52"/>
      <c r="C207" s="61"/>
      <c r="D207" s="58">
        <v>150</v>
      </c>
      <c r="E207" s="29">
        <f t="shared" si="28"/>
        <v>0.2175</v>
      </c>
      <c r="F207" s="65">
        <v>85.800000000000011</v>
      </c>
      <c r="G207" s="84">
        <f t="shared" si="29"/>
        <v>0.12441000000000002</v>
      </c>
      <c r="H207" s="34">
        <f t="shared" si="27"/>
        <v>0.39789450000000004</v>
      </c>
      <c r="I207" s="36"/>
      <c r="J207" s="34">
        <f t="shared" ref="J207:J270" si="30">I207*H207</f>
        <v>0</v>
      </c>
      <c r="K207" s="34">
        <f t="shared" ref="K207:K270" si="31">J207-(J207*$L$10)</f>
        <v>0</v>
      </c>
      <c r="L207" s="26"/>
    </row>
    <row r="208" spans="1:12" ht="20.25" customHeight="1" x14ac:dyDescent="0.3">
      <c r="A208" s="48" t="s">
        <v>220</v>
      </c>
      <c r="B208" s="52" t="s">
        <v>360</v>
      </c>
      <c r="C208" s="61"/>
      <c r="D208" s="58">
        <v>150</v>
      </c>
      <c r="E208" s="29">
        <f t="shared" si="28"/>
        <v>0.2175</v>
      </c>
      <c r="F208" s="65">
        <v>85.800000000000011</v>
      </c>
      <c r="G208" s="84">
        <f t="shared" si="29"/>
        <v>0.12441000000000002</v>
      </c>
      <c r="H208" s="34">
        <f t="shared" si="27"/>
        <v>0.39789450000000004</v>
      </c>
      <c r="I208" s="36"/>
      <c r="J208" s="34">
        <f t="shared" si="30"/>
        <v>0</v>
      </c>
      <c r="K208" s="34">
        <f t="shared" si="31"/>
        <v>0</v>
      </c>
      <c r="L208" s="26"/>
    </row>
    <row r="209" spans="1:12" ht="20.25" customHeight="1" x14ac:dyDescent="0.3">
      <c r="A209" s="48" t="s">
        <v>220</v>
      </c>
      <c r="B209" s="52" t="s">
        <v>361</v>
      </c>
      <c r="C209" s="61"/>
      <c r="D209" s="58">
        <v>150</v>
      </c>
      <c r="E209" s="29">
        <f t="shared" si="28"/>
        <v>0.2175</v>
      </c>
      <c r="F209" s="65">
        <v>85.800000000000011</v>
      </c>
      <c r="G209" s="84">
        <f t="shared" si="29"/>
        <v>0.12441000000000002</v>
      </c>
      <c r="H209" s="34">
        <f t="shared" si="27"/>
        <v>0.39789450000000004</v>
      </c>
      <c r="I209" s="36"/>
      <c r="J209" s="34">
        <f t="shared" si="30"/>
        <v>0</v>
      </c>
      <c r="K209" s="34">
        <f t="shared" si="31"/>
        <v>0</v>
      </c>
      <c r="L209" s="26"/>
    </row>
    <row r="210" spans="1:12" ht="20.25" customHeight="1" x14ac:dyDescent="0.3">
      <c r="A210" s="48" t="s">
        <v>220</v>
      </c>
      <c r="B210" s="52" t="s">
        <v>362</v>
      </c>
      <c r="C210" s="61"/>
      <c r="D210" s="58">
        <v>100</v>
      </c>
      <c r="E210" s="29">
        <f t="shared" si="28"/>
        <v>0.14499999999999999</v>
      </c>
      <c r="F210" s="65">
        <v>71.5</v>
      </c>
      <c r="G210" s="84">
        <f t="shared" si="29"/>
        <v>0.10367499999999999</v>
      </c>
      <c r="H210" s="34">
        <f t="shared" si="27"/>
        <v>0.29532874999999997</v>
      </c>
      <c r="I210" s="36"/>
      <c r="J210" s="34">
        <f t="shared" si="30"/>
        <v>0</v>
      </c>
      <c r="K210" s="34">
        <f t="shared" si="31"/>
        <v>0</v>
      </c>
      <c r="L210" s="26"/>
    </row>
    <row r="211" spans="1:12" ht="20.25" customHeight="1" x14ac:dyDescent="0.3">
      <c r="A211" s="48" t="s">
        <v>220</v>
      </c>
      <c r="B211" s="52" t="s">
        <v>363</v>
      </c>
      <c r="C211" s="61"/>
      <c r="D211" s="58">
        <v>150</v>
      </c>
      <c r="E211" s="29">
        <f t="shared" si="28"/>
        <v>0.2175</v>
      </c>
      <c r="F211" s="65">
        <v>71.5</v>
      </c>
      <c r="G211" s="84">
        <f t="shared" si="29"/>
        <v>0.10367499999999999</v>
      </c>
      <c r="H211" s="34">
        <f t="shared" si="27"/>
        <v>0.36782874999999998</v>
      </c>
      <c r="I211" s="36"/>
      <c r="J211" s="34">
        <f t="shared" si="30"/>
        <v>0</v>
      </c>
      <c r="K211" s="34">
        <f t="shared" si="31"/>
        <v>0</v>
      </c>
      <c r="L211" s="26"/>
    </row>
    <row r="212" spans="1:12" ht="20.25" customHeight="1" x14ac:dyDescent="0.3">
      <c r="A212" s="48" t="s">
        <v>220</v>
      </c>
      <c r="B212" s="52" t="s">
        <v>364</v>
      </c>
      <c r="C212" s="61"/>
      <c r="D212" s="57">
        <v>150</v>
      </c>
      <c r="E212" s="29">
        <f t="shared" si="28"/>
        <v>0.2175</v>
      </c>
      <c r="F212" s="65">
        <v>71.5</v>
      </c>
      <c r="G212" s="84">
        <f t="shared" si="29"/>
        <v>0.10367499999999999</v>
      </c>
      <c r="H212" s="34">
        <f t="shared" si="27"/>
        <v>0.36782874999999998</v>
      </c>
      <c r="I212" s="36"/>
      <c r="J212" s="34">
        <f t="shared" si="30"/>
        <v>0</v>
      </c>
      <c r="K212" s="34">
        <f t="shared" si="31"/>
        <v>0</v>
      </c>
      <c r="L212" s="26"/>
    </row>
    <row r="213" spans="1:12" ht="20.25" customHeight="1" x14ac:dyDescent="0.3">
      <c r="A213" s="48" t="s">
        <v>220</v>
      </c>
      <c r="B213" s="52" t="s">
        <v>365</v>
      </c>
      <c r="C213" s="61"/>
      <c r="D213" s="57">
        <v>100</v>
      </c>
      <c r="E213" s="29">
        <f t="shared" si="28"/>
        <v>0.14499999999999999</v>
      </c>
      <c r="F213" s="65">
        <v>71.5</v>
      </c>
      <c r="G213" s="84">
        <f t="shared" si="29"/>
        <v>0.10367499999999999</v>
      </c>
      <c r="H213" s="34">
        <f t="shared" si="27"/>
        <v>0.29532874999999997</v>
      </c>
      <c r="I213" s="36"/>
      <c r="J213" s="34">
        <f t="shared" si="30"/>
        <v>0</v>
      </c>
      <c r="K213" s="34">
        <f t="shared" si="31"/>
        <v>0</v>
      </c>
      <c r="L213" s="26"/>
    </row>
    <row r="214" spans="1:12" ht="20.25" customHeight="1" x14ac:dyDescent="0.3">
      <c r="A214" s="48" t="s">
        <v>221</v>
      </c>
      <c r="B214" s="52" t="s">
        <v>74</v>
      </c>
      <c r="C214" s="61"/>
      <c r="D214" s="57"/>
      <c r="E214" s="29">
        <f t="shared" si="28"/>
        <v>0</v>
      </c>
      <c r="F214" s="65">
        <v>79.2</v>
      </c>
      <c r="G214" s="84">
        <f t="shared" si="29"/>
        <v>0.11484000000000001</v>
      </c>
      <c r="H214" s="34">
        <f t="shared" si="27"/>
        <v>0.166518</v>
      </c>
      <c r="I214" s="36"/>
      <c r="J214" s="34">
        <f t="shared" si="30"/>
        <v>0</v>
      </c>
      <c r="K214" s="34">
        <f t="shared" si="31"/>
        <v>0</v>
      </c>
      <c r="L214" s="26"/>
    </row>
    <row r="215" spans="1:12" ht="20.25" customHeight="1" x14ac:dyDescent="0.3">
      <c r="A215" s="48" t="s">
        <v>221</v>
      </c>
      <c r="B215" s="52" t="s">
        <v>366</v>
      </c>
      <c r="C215" s="61"/>
      <c r="D215" s="57">
        <v>70</v>
      </c>
      <c r="E215" s="29">
        <f t="shared" si="28"/>
        <v>0.10150000000000001</v>
      </c>
      <c r="F215" s="65">
        <v>79.2</v>
      </c>
      <c r="G215" s="84">
        <f t="shared" si="29"/>
        <v>0.11484000000000001</v>
      </c>
      <c r="H215" s="34">
        <f t="shared" si="27"/>
        <v>0.26801799999999998</v>
      </c>
      <c r="I215" s="36"/>
      <c r="J215" s="34">
        <f t="shared" si="30"/>
        <v>0</v>
      </c>
      <c r="K215" s="34">
        <f t="shared" si="31"/>
        <v>0</v>
      </c>
      <c r="L215" s="26"/>
    </row>
    <row r="216" spans="1:12" ht="20.25" customHeight="1" x14ac:dyDescent="0.3">
      <c r="A216" s="48" t="s">
        <v>222</v>
      </c>
      <c r="B216" s="52" t="s">
        <v>367</v>
      </c>
      <c r="C216" s="61"/>
      <c r="D216" s="58"/>
      <c r="E216" s="29">
        <f t="shared" si="28"/>
        <v>0</v>
      </c>
      <c r="F216" s="65">
        <v>55.000000000000007</v>
      </c>
      <c r="G216" s="84">
        <f t="shared" si="29"/>
        <v>7.9750000000000001E-2</v>
      </c>
      <c r="H216" s="34">
        <f t="shared" si="27"/>
        <v>0.1156375</v>
      </c>
      <c r="I216" s="36"/>
      <c r="J216" s="34">
        <f t="shared" si="30"/>
        <v>0</v>
      </c>
      <c r="K216" s="34">
        <f t="shared" si="31"/>
        <v>0</v>
      </c>
      <c r="L216" s="26"/>
    </row>
    <row r="217" spans="1:12" ht="20.25" customHeight="1" x14ac:dyDescent="0.3">
      <c r="A217" s="48" t="s">
        <v>222</v>
      </c>
      <c r="B217" s="52" t="s">
        <v>75</v>
      </c>
      <c r="C217" s="61"/>
      <c r="D217" s="58"/>
      <c r="E217" s="29">
        <f t="shared" si="28"/>
        <v>0</v>
      </c>
      <c r="F217" s="65">
        <v>55.000000000000007</v>
      </c>
      <c r="G217" s="84">
        <f t="shared" si="29"/>
        <v>7.9750000000000001E-2</v>
      </c>
      <c r="H217" s="34">
        <f t="shared" si="27"/>
        <v>0.1156375</v>
      </c>
      <c r="I217" s="36"/>
      <c r="J217" s="34">
        <f t="shared" si="30"/>
        <v>0</v>
      </c>
      <c r="K217" s="34">
        <f t="shared" si="31"/>
        <v>0</v>
      </c>
      <c r="L217" s="26"/>
    </row>
    <row r="218" spans="1:12" ht="20.25" customHeight="1" x14ac:dyDescent="0.3">
      <c r="A218" s="48" t="s">
        <v>222</v>
      </c>
      <c r="B218" s="52" t="s">
        <v>76</v>
      </c>
      <c r="C218" s="61"/>
      <c r="D218" s="58"/>
      <c r="E218" s="29">
        <f t="shared" si="28"/>
        <v>0</v>
      </c>
      <c r="F218" s="65">
        <v>55.000000000000007</v>
      </c>
      <c r="G218" s="84">
        <f t="shared" si="29"/>
        <v>7.9750000000000001E-2</v>
      </c>
      <c r="H218" s="34">
        <f t="shared" si="27"/>
        <v>0.1156375</v>
      </c>
      <c r="I218" s="36"/>
      <c r="J218" s="34">
        <f t="shared" si="30"/>
        <v>0</v>
      </c>
      <c r="K218" s="34">
        <f t="shared" si="31"/>
        <v>0</v>
      </c>
      <c r="L218" s="26"/>
    </row>
    <row r="219" spans="1:12" ht="20.25" customHeight="1" x14ac:dyDescent="0.3">
      <c r="A219" s="48" t="s">
        <v>222</v>
      </c>
      <c r="B219" s="52" t="s">
        <v>135</v>
      </c>
      <c r="C219" s="61"/>
      <c r="D219" s="58"/>
      <c r="E219" s="29">
        <f t="shared" si="28"/>
        <v>0</v>
      </c>
      <c r="F219" s="65">
        <v>55.000000000000007</v>
      </c>
      <c r="G219" s="84">
        <f t="shared" si="29"/>
        <v>7.9750000000000001E-2</v>
      </c>
      <c r="H219" s="34">
        <f t="shared" ref="H219:H282" si="32">(G219*1.45)+E219</f>
        <v>0.1156375</v>
      </c>
      <c r="I219" s="36"/>
      <c r="J219" s="34">
        <f t="shared" si="30"/>
        <v>0</v>
      </c>
      <c r="K219" s="34">
        <f t="shared" si="31"/>
        <v>0</v>
      </c>
      <c r="L219" s="26"/>
    </row>
    <row r="220" spans="1:12" ht="20.25" customHeight="1" x14ac:dyDescent="0.3">
      <c r="A220" s="48" t="s">
        <v>222</v>
      </c>
      <c r="B220" s="52" t="s">
        <v>594</v>
      </c>
      <c r="C220" s="61"/>
      <c r="D220" s="58">
        <v>40</v>
      </c>
      <c r="E220" s="29">
        <f t="shared" si="28"/>
        <v>5.7999999999999996E-2</v>
      </c>
      <c r="F220" s="65">
        <v>55.000000000000007</v>
      </c>
      <c r="G220" s="84">
        <f t="shared" si="29"/>
        <v>7.9750000000000001E-2</v>
      </c>
      <c r="H220" s="34">
        <f t="shared" si="32"/>
        <v>0.1736375</v>
      </c>
      <c r="I220" s="36"/>
      <c r="J220" s="34">
        <f t="shared" si="30"/>
        <v>0</v>
      </c>
      <c r="K220" s="34">
        <f t="shared" si="31"/>
        <v>0</v>
      </c>
      <c r="L220" s="26"/>
    </row>
    <row r="221" spans="1:12" ht="20.25" customHeight="1" x14ac:dyDescent="0.3">
      <c r="A221" s="48" t="s">
        <v>223</v>
      </c>
      <c r="B221" s="52" t="s">
        <v>595</v>
      </c>
      <c r="C221" s="61" t="s">
        <v>1</v>
      </c>
      <c r="D221" s="58">
        <v>100</v>
      </c>
      <c r="E221" s="29">
        <f t="shared" si="28"/>
        <v>0.14499999999999999</v>
      </c>
      <c r="F221" s="65">
        <v>88</v>
      </c>
      <c r="G221" s="84">
        <f t="shared" si="29"/>
        <v>0.12759999999999999</v>
      </c>
      <c r="H221" s="34">
        <f t="shared" si="32"/>
        <v>0.33001999999999998</v>
      </c>
      <c r="I221" s="36"/>
      <c r="J221" s="34">
        <f t="shared" si="30"/>
        <v>0</v>
      </c>
      <c r="K221" s="34">
        <f t="shared" si="31"/>
        <v>0</v>
      </c>
      <c r="L221" s="26"/>
    </row>
    <row r="222" spans="1:12" ht="20.25" customHeight="1" x14ac:dyDescent="0.3">
      <c r="A222" s="48" t="s">
        <v>223</v>
      </c>
      <c r="B222" s="52" t="s">
        <v>596</v>
      </c>
      <c r="C222" s="61" t="s">
        <v>1</v>
      </c>
      <c r="D222" s="58">
        <v>100</v>
      </c>
      <c r="E222" s="29">
        <f t="shared" si="28"/>
        <v>0.14499999999999999</v>
      </c>
      <c r="F222" s="65">
        <v>88</v>
      </c>
      <c r="G222" s="84">
        <f t="shared" si="29"/>
        <v>0.12759999999999999</v>
      </c>
      <c r="H222" s="34">
        <f t="shared" si="32"/>
        <v>0.33001999999999998</v>
      </c>
      <c r="I222" s="36"/>
      <c r="J222" s="34">
        <f t="shared" si="30"/>
        <v>0</v>
      </c>
      <c r="K222" s="34">
        <f t="shared" si="31"/>
        <v>0</v>
      </c>
      <c r="L222" s="26"/>
    </row>
    <row r="223" spans="1:12" ht="20.25" customHeight="1" x14ac:dyDescent="0.3">
      <c r="A223" s="48" t="s">
        <v>223</v>
      </c>
      <c r="B223" s="52" t="s">
        <v>597</v>
      </c>
      <c r="C223" s="61" t="s">
        <v>1</v>
      </c>
      <c r="D223" s="58">
        <v>100</v>
      </c>
      <c r="E223" s="29">
        <f t="shared" si="28"/>
        <v>0.14499999999999999</v>
      </c>
      <c r="F223" s="65">
        <v>88</v>
      </c>
      <c r="G223" s="84">
        <f t="shared" si="29"/>
        <v>0.12759999999999999</v>
      </c>
      <c r="H223" s="34">
        <f t="shared" si="32"/>
        <v>0.33001999999999998</v>
      </c>
      <c r="I223" s="36"/>
      <c r="J223" s="34">
        <f t="shared" si="30"/>
        <v>0</v>
      </c>
      <c r="K223" s="34">
        <f t="shared" si="31"/>
        <v>0</v>
      </c>
      <c r="L223" s="26"/>
    </row>
    <row r="224" spans="1:12" ht="20.25" customHeight="1" x14ac:dyDescent="0.3">
      <c r="A224" s="48" t="s">
        <v>223</v>
      </c>
      <c r="B224" s="52" t="s">
        <v>598</v>
      </c>
      <c r="C224" s="61" t="s">
        <v>1</v>
      </c>
      <c r="D224" s="58">
        <v>100</v>
      </c>
      <c r="E224" s="29">
        <f t="shared" si="28"/>
        <v>0.14499999999999999</v>
      </c>
      <c r="F224" s="65">
        <v>88</v>
      </c>
      <c r="G224" s="84">
        <f t="shared" si="29"/>
        <v>0.12759999999999999</v>
      </c>
      <c r="H224" s="34">
        <f t="shared" si="32"/>
        <v>0.33001999999999998</v>
      </c>
      <c r="I224" s="36"/>
      <c r="J224" s="34">
        <f t="shared" si="30"/>
        <v>0</v>
      </c>
      <c r="K224" s="34">
        <f t="shared" si="31"/>
        <v>0</v>
      </c>
      <c r="L224" s="26"/>
    </row>
    <row r="225" spans="1:12" ht="20.25" customHeight="1" x14ac:dyDescent="0.3">
      <c r="A225" s="48" t="s">
        <v>223</v>
      </c>
      <c r="B225" s="52" t="s">
        <v>368</v>
      </c>
      <c r="C225" s="61"/>
      <c r="D225" s="58">
        <v>100</v>
      </c>
      <c r="E225" s="29">
        <f t="shared" si="28"/>
        <v>0.14499999999999999</v>
      </c>
      <c r="F225" s="65">
        <v>88</v>
      </c>
      <c r="G225" s="84">
        <f t="shared" si="29"/>
        <v>0.12759999999999999</v>
      </c>
      <c r="H225" s="34">
        <f t="shared" si="32"/>
        <v>0.33001999999999998</v>
      </c>
      <c r="I225" s="36"/>
      <c r="J225" s="34">
        <f t="shared" si="30"/>
        <v>0</v>
      </c>
      <c r="K225" s="34">
        <f t="shared" si="31"/>
        <v>0</v>
      </c>
      <c r="L225" s="26"/>
    </row>
    <row r="226" spans="1:12" ht="20.25" customHeight="1" x14ac:dyDescent="0.3">
      <c r="A226" s="48" t="s">
        <v>223</v>
      </c>
      <c r="B226" s="52" t="s">
        <v>18</v>
      </c>
      <c r="C226" s="61"/>
      <c r="D226" s="58">
        <v>100</v>
      </c>
      <c r="E226" s="29">
        <f t="shared" si="28"/>
        <v>0.14499999999999999</v>
      </c>
      <c r="F226" s="65">
        <v>88</v>
      </c>
      <c r="G226" s="84">
        <f t="shared" si="29"/>
        <v>0.12759999999999999</v>
      </c>
      <c r="H226" s="34">
        <f t="shared" si="32"/>
        <v>0.33001999999999998</v>
      </c>
      <c r="I226" s="36"/>
      <c r="J226" s="34">
        <f t="shared" si="30"/>
        <v>0</v>
      </c>
      <c r="K226" s="34">
        <f t="shared" si="31"/>
        <v>0</v>
      </c>
      <c r="L226" s="26"/>
    </row>
    <row r="227" spans="1:12" ht="20.25" customHeight="1" x14ac:dyDescent="0.3">
      <c r="A227" s="48" t="s">
        <v>223</v>
      </c>
      <c r="B227" s="52" t="s">
        <v>16</v>
      </c>
      <c r="C227" s="61"/>
      <c r="D227" s="58">
        <v>100</v>
      </c>
      <c r="E227" s="29">
        <f t="shared" si="28"/>
        <v>0.14499999999999999</v>
      </c>
      <c r="F227" s="65">
        <v>88</v>
      </c>
      <c r="G227" s="84">
        <f t="shared" si="29"/>
        <v>0.12759999999999999</v>
      </c>
      <c r="H227" s="34">
        <f t="shared" si="32"/>
        <v>0.33001999999999998</v>
      </c>
      <c r="I227" s="36"/>
      <c r="J227" s="34">
        <f t="shared" si="30"/>
        <v>0</v>
      </c>
      <c r="K227" s="34">
        <f t="shared" si="31"/>
        <v>0</v>
      </c>
      <c r="L227" s="26"/>
    </row>
    <row r="228" spans="1:12" ht="20.25" customHeight="1" x14ac:dyDescent="0.3">
      <c r="A228" s="48" t="s">
        <v>223</v>
      </c>
      <c r="B228" s="52" t="s">
        <v>369</v>
      </c>
      <c r="C228" s="61"/>
      <c r="D228" s="58">
        <v>100</v>
      </c>
      <c r="E228" s="29">
        <f t="shared" si="28"/>
        <v>0.14499999999999999</v>
      </c>
      <c r="F228" s="65">
        <v>88</v>
      </c>
      <c r="G228" s="84">
        <f t="shared" si="29"/>
        <v>0.12759999999999999</v>
      </c>
      <c r="H228" s="34">
        <f t="shared" si="32"/>
        <v>0.33001999999999998</v>
      </c>
      <c r="I228" s="36"/>
      <c r="J228" s="34">
        <f t="shared" si="30"/>
        <v>0</v>
      </c>
      <c r="K228" s="34">
        <f t="shared" si="31"/>
        <v>0</v>
      </c>
      <c r="L228" s="26"/>
    </row>
    <row r="229" spans="1:12" ht="20.25" customHeight="1" x14ac:dyDescent="0.3">
      <c r="A229" s="48" t="s">
        <v>223</v>
      </c>
      <c r="B229" s="52" t="s">
        <v>77</v>
      </c>
      <c r="C229" s="61"/>
      <c r="D229" s="58">
        <v>100</v>
      </c>
      <c r="E229" s="29">
        <f t="shared" si="28"/>
        <v>0.14499999999999999</v>
      </c>
      <c r="F229" s="65">
        <v>88</v>
      </c>
      <c r="G229" s="84">
        <f t="shared" si="29"/>
        <v>0.12759999999999999</v>
      </c>
      <c r="H229" s="34">
        <f t="shared" si="32"/>
        <v>0.33001999999999998</v>
      </c>
      <c r="I229" s="36"/>
      <c r="J229" s="34">
        <f t="shared" si="30"/>
        <v>0</v>
      </c>
      <c r="K229" s="34">
        <f t="shared" si="31"/>
        <v>0</v>
      </c>
      <c r="L229" s="26"/>
    </row>
    <row r="230" spans="1:12" ht="20.25" customHeight="1" x14ac:dyDescent="0.3">
      <c r="A230" s="48" t="s">
        <v>223</v>
      </c>
      <c r="B230" s="52" t="s">
        <v>599</v>
      </c>
      <c r="C230" s="61" t="s">
        <v>1</v>
      </c>
      <c r="D230" s="58">
        <v>100</v>
      </c>
      <c r="E230" s="29">
        <f t="shared" si="28"/>
        <v>0.14499999999999999</v>
      </c>
      <c r="F230" s="65">
        <v>88</v>
      </c>
      <c r="G230" s="84">
        <f t="shared" si="29"/>
        <v>0.12759999999999999</v>
      </c>
      <c r="H230" s="34">
        <f t="shared" si="32"/>
        <v>0.33001999999999998</v>
      </c>
      <c r="I230" s="36"/>
      <c r="J230" s="34">
        <f t="shared" si="30"/>
        <v>0</v>
      </c>
      <c r="K230" s="34">
        <f t="shared" si="31"/>
        <v>0</v>
      </c>
      <c r="L230" s="26"/>
    </row>
    <row r="231" spans="1:12" ht="20.25" customHeight="1" x14ac:dyDescent="0.3">
      <c r="A231" s="48" t="s">
        <v>223</v>
      </c>
      <c r="B231" s="52" t="s">
        <v>370</v>
      </c>
      <c r="C231" s="61"/>
      <c r="D231" s="58">
        <v>100</v>
      </c>
      <c r="E231" s="29">
        <f t="shared" si="28"/>
        <v>0.14499999999999999</v>
      </c>
      <c r="F231" s="65">
        <v>88</v>
      </c>
      <c r="G231" s="84">
        <f t="shared" si="29"/>
        <v>0.12759999999999999</v>
      </c>
      <c r="H231" s="34">
        <f t="shared" si="32"/>
        <v>0.33001999999999998</v>
      </c>
      <c r="I231" s="36"/>
      <c r="J231" s="34">
        <f t="shared" si="30"/>
        <v>0</v>
      </c>
      <c r="K231" s="34">
        <f t="shared" si="31"/>
        <v>0</v>
      </c>
      <c r="L231" s="26"/>
    </row>
    <row r="232" spans="1:12" ht="20.25" customHeight="1" x14ac:dyDescent="0.3">
      <c r="A232" s="48" t="s">
        <v>223</v>
      </c>
      <c r="B232" s="52" t="s">
        <v>600</v>
      </c>
      <c r="C232" s="61" t="s">
        <v>1</v>
      </c>
      <c r="D232" s="58">
        <v>100</v>
      </c>
      <c r="E232" s="29">
        <f t="shared" si="28"/>
        <v>0.14499999999999999</v>
      </c>
      <c r="F232" s="65">
        <v>88</v>
      </c>
      <c r="G232" s="84">
        <f t="shared" si="29"/>
        <v>0.12759999999999999</v>
      </c>
      <c r="H232" s="34">
        <f t="shared" si="32"/>
        <v>0.33001999999999998</v>
      </c>
      <c r="I232" s="36"/>
      <c r="J232" s="34">
        <f t="shared" si="30"/>
        <v>0</v>
      </c>
      <c r="K232" s="34">
        <f t="shared" si="31"/>
        <v>0</v>
      </c>
      <c r="L232" s="26"/>
    </row>
    <row r="233" spans="1:12" ht="20.25" customHeight="1" x14ac:dyDescent="0.3">
      <c r="A233" s="48" t="s">
        <v>223</v>
      </c>
      <c r="B233" s="52" t="s">
        <v>78</v>
      </c>
      <c r="C233" s="61"/>
      <c r="D233" s="58">
        <v>100</v>
      </c>
      <c r="E233" s="29">
        <f t="shared" si="28"/>
        <v>0.14499999999999999</v>
      </c>
      <c r="F233" s="65">
        <v>88</v>
      </c>
      <c r="G233" s="84">
        <f t="shared" si="29"/>
        <v>0.12759999999999999</v>
      </c>
      <c r="H233" s="34">
        <f t="shared" si="32"/>
        <v>0.33001999999999998</v>
      </c>
      <c r="I233" s="36"/>
      <c r="J233" s="34">
        <f t="shared" si="30"/>
        <v>0</v>
      </c>
      <c r="K233" s="34">
        <f t="shared" si="31"/>
        <v>0</v>
      </c>
      <c r="L233" s="26"/>
    </row>
    <row r="234" spans="1:12" ht="20.25" customHeight="1" x14ac:dyDescent="0.3">
      <c r="A234" s="48" t="s">
        <v>223</v>
      </c>
      <c r="B234" s="52" t="s">
        <v>19</v>
      </c>
      <c r="C234" s="61"/>
      <c r="D234" s="58">
        <v>100</v>
      </c>
      <c r="E234" s="29">
        <f t="shared" si="28"/>
        <v>0.14499999999999999</v>
      </c>
      <c r="F234" s="65">
        <v>88</v>
      </c>
      <c r="G234" s="84">
        <f t="shared" si="29"/>
        <v>0.12759999999999999</v>
      </c>
      <c r="H234" s="34">
        <f t="shared" si="32"/>
        <v>0.33001999999999998</v>
      </c>
      <c r="I234" s="36"/>
      <c r="J234" s="34">
        <f t="shared" si="30"/>
        <v>0</v>
      </c>
      <c r="K234" s="34">
        <f t="shared" si="31"/>
        <v>0</v>
      </c>
      <c r="L234" s="26"/>
    </row>
    <row r="235" spans="1:12" ht="20.25" customHeight="1" x14ac:dyDescent="0.3">
      <c r="A235" s="48" t="s">
        <v>223</v>
      </c>
      <c r="B235" s="52" t="s">
        <v>17</v>
      </c>
      <c r="C235" s="61"/>
      <c r="D235" s="58">
        <v>100</v>
      </c>
      <c r="E235" s="29">
        <f t="shared" si="28"/>
        <v>0.14499999999999999</v>
      </c>
      <c r="F235" s="65">
        <v>88</v>
      </c>
      <c r="G235" s="84">
        <f t="shared" si="29"/>
        <v>0.12759999999999999</v>
      </c>
      <c r="H235" s="34">
        <f t="shared" si="32"/>
        <v>0.33001999999999998</v>
      </c>
      <c r="I235" s="36"/>
      <c r="J235" s="34">
        <f t="shared" si="30"/>
        <v>0</v>
      </c>
      <c r="K235" s="34">
        <f t="shared" si="31"/>
        <v>0</v>
      </c>
      <c r="L235" s="26"/>
    </row>
    <row r="236" spans="1:12" ht="20.25" customHeight="1" x14ac:dyDescent="0.3">
      <c r="A236" s="48" t="s">
        <v>223</v>
      </c>
      <c r="B236" s="52" t="s">
        <v>79</v>
      </c>
      <c r="C236" s="61"/>
      <c r="D236" s="58">
        <v>100</v>
      </c>
      <c r="E236" s="29">
        <f t="shared" si="28"/>
        <v>0.14499999999999999</v>
      </c>
      <c r="F236" s="65">
        <v>88</v>
      </c>
      <c r="G236" s="84">
        <f t="shared" si="29"/>
        <v>0.12759999999999999</v>
      </c>
      <c r="H236" s="34">
        <f t="shared" si="32"/>
        <v>0.33001999999999998</v>
      </c>
      <c r="I236" s="36"/>
      <c r="J236" s="34">
        <f t="shared" si="30"/>
        <v>0</v>
      </c>
      <c r="K236" s="34">
        <f t="shared" si="31"/>
        <v>0</v>
      </c>
      <c r="L236" s="26"/>
    </row>
    <row r="237" spans="1:12" ht="20.25" customHeight="1" x14ac:dyDescent="0.3">
      <c r="A237" s="48" t="s">
        <v>223</v>
      </c>
      <c r="B237" s="52" t="s">
        <v>80</v>
      </c>
      <c r="C237" s="61"/>
      <c r="D237" s="58">
        <v>100</v>
      </c>
      <c r="E237" s="29">
        <f t="shared" si="28"/>
        <v>0.14499999999999999</v>
      </c>
      <c r="F237" s="65">
        <v>88</v>
      </c>
      <c r="G237" s="84">
        <f t="shared" si="29"/>
        <v>0.12759999999999999</v>
      </c>
      <c r="H237" s="34">
        <f t="shared" si="32"/>
        <v>0.33001999999999998</v>
      </c>
      <c r="I237" s="36"/>
      <c r="J237" s="34">
        <f t="shared" si="30"/>
        <v>0</v>
      </c>
      <c r="K237" s="34">
        <f t="shared" si="31"/>
        <v>0</v>
      </c>
      <c r="L237" s="26"/>
    </row>
    <row r="238" spans="1:12" ht="20.25" customHeight="1" x14ac:dyDescent="0.3">
      <c r="A238" s="48" t="s">
        <v>224</v>
      </c>
      <c r="B238" s="52" t="s">
        <v>601</v>
      </c>
      <c r="C238" s="61" t="s">
        <v>1</v>
      </c>
      <c r="D238" s="58">
        <v>150</v>
      </c>
      <c r="E238" s="29">
        <f t="shared" si="28"/>
        <v>0.2175</v>
      </c>
      <c r="F238" s="65">
        <v>71.5</v>
      </c>
      <c r="G238" s="84">
        <f t="shared" si="29"/>
        <v>0.10367499999999999</v>
      </c>
      <c r="H238" s="34">
        <f t="shared" si="32"/>
        <v>0.36782874999999998</v>
      </c>
      <c r="I238" s="36"/>
      <c r="J238" s="34">
        <f t="shared" si="30"/>
        <v>0</v>
      </c>
      <c r="K238" s="34">
        <f t="shared" si="31"/>
        <v>0</v>
      </c>
      <c r="L238" s="26"/>
    </row>
    <row r="239" spans="1:12" ht="20.25" customHeight="1" x14ac:dyDescent="0.3">
      <c r="A239" s="48" t="s">
        <v>224</v>
      </c>
      <c r="B239" s="52" t="s">
        <v>602</v>
      </c>
      <c r="C239" s="61" t="s">
        <v>1</v>
      </c>
      <c r="D239" s="58">
        <v>150</v>
      </c>
      <c r="E239" s="29">
        <f t="shared" si="28"/>
        <v>0.2175</v>
      </c>
      <c r="F239" s="65">
        <v>71.5</v>
      </c>
      <c r="G239" s="84">
        <f t="shared" si="29"/>
        <v>0.10367499999999999</v>
      </c>
      <c r="H239" s="34">
        <f t="shared" si="32"/>
        <v>0.36782874999999998</v>
      </c>
      <c r="I239" s="36"/>
      <c r="J239" s="34">
        <f t="shared" si="30"/>
        <v>0</v>
      </c>
      <c r="K239" s="34">
        <f t="shared" si="31"/>
        <v>0</v>
      </c>
      <c r="L239" s="26"/>
    </row>
    <row r="240" spans="1:12" ht="20.25" customHeight="1" x14ac:dyDescent="0.3">
      <c r="A240" s="48" t="s">
        <v>224</v>
      </c>
      <c r="B240" s="52" t="s">
        <v>603</v>
      </c>
      <c r="C240" s="61" t="s">
        <v>1</v>
      </c>
      <c r="D240" s="58">
        <v>150</v>
      </c>
      <c r="E240" s="29">
        <f t="shared" si="28"/>
        <v>0.2175</v>
      </c>
      <c r="F240" s="65">
        <v>71.5</v>
      </c>
      <c r="G240" s="84">
        <f t="shared" si="29"/>
        <v>0.10367499999999999</v>
      </c>
      <c r="H240" s="34">
        <f t="shared" si="32"/>
        <v>0.36782874999999998</v>
      </c>
      <c r="I240" s="36"/>
      <c r="J240" s="34">
        <f t="shared" si="30"/>
        <v>0</v>
      </c>
      <c r="K240" s="34">
        <f t="shared" si="31"/>
        <v>0</v>
      </c>
      <c r="L240" s="26"/>
    </row>
    <row r="241" spans="1:12" ht="20.25" customHeight="1" x14ac:dyDescent="0.3">
      <c r="A241" s="48" t="s">
        <v>224</v>
      </c>
      <c r="B241" s="52" t="s">
        <v>604</v>
      </c>
      <c r="C241" s="61" t="s">
        <v>1</v>
      </c>
      <c r="D241" s="58">
        <v>150</v>
      </c>
      <c r="E241" s="29">
        <f t="shared" si="28"/>
        <v>0.2175</v>
      </c>
      <c r="F241" s="65">
        <v>71.5</v>
      </c>
      <c r="G241" s="84">
        <f t="shared" si="29"/>
        <v>0.10367499999999999</v>
      </c>
      <c r="H241" s="34">
        <f t="shared" si="32"/>
        <v>0.36782874999999998</v>
      </c>
      <c r="I241" s="36"/>
      <c r="J241" s="34">
        <f t="shared" si="30"/>
        <v>0</v>
      </c>
      <c r="K241" s="34">
        <f t="shared" si="31"/>
        <v>0</v>
      </c>
      <c r="L241" s="26"/>
    </row>
    <row r="242" spans="1:12" ht="20.25" customHeight="1" x14ac:dyDescent="0.3">
      <c r="A242" s="48" t="s">
        <v>224</v>
      </c>
      <c r="B242" s="52" t="s">
        <v>605</v>
      </c>
      <c r="C242" s="61" t="s">
        <v>1</v>
      </c>
      <c r="D242" s="58">
        <v>150</v>
      </c>
      <c r="E242" s="29">
        <f t="shared" si="28"/>
        <v>0.2175</v>
      </c>
      <c r="F242" s="65">
        <v>71.5</v>
      </c>
      <c r="G242" s="84">
        <f t="shared" si="29"/>
        <v>0.10367499999999999</v>
      </c>
      <c r="H242" s="34">
        <f t="shared" si="32"/>
        <v>0.36782874999999998</v>
      </c>
      <c r="I242" s="36"/>
      <c r="J242" s="34">
        <f t="shared" si="30"/>
        <v>0</v>
      </c>
      <c r="K242" s="34">
        <f t="shared" si="31"/>
        <v>0</v>
      </c>
      <c r="L242" s="26"/>
    </row>
    <row r="243" spans="1:12" ht="20.25" customHeight="1" x14ac:dyDescent="0.3">
      <c r="A243" s="48" t="s">
        <v>224</v>
      </c>
      <c r="B243" s="52" t="s">
        <v>84</v>
      </c>
      <c r="C243" s="61"/>
      <c r="D243" s="58">
        <v>65</v>
      </c>
      <c r="E243" s="29">
        <f t="shared" si="28"/>
        <v>9.425E-2</v>
      </c>
      <c r="F243" s="65">
        <v>71.5</v>
      </c>
      <c r="G243" s="84">
        <f t="shared" si="29"/>
        <v>0.10367499999999999</v>
      </c>
      <c r="H243" s="34">
        <f t="shared" si="32"/>
        <v>0.24457874999999998</v>
      </c>
      <c r="I243" s="36"/>
      <c r="J243" s="34">
        <f t="shared" si="30"/>
        <v>0</v>
      </c>
      <c r="K243" s="34">
        <f t="shared" si="31"/>
        <v>0</v>
      </c>
      <c r="L243" s="26"/>
    </row>
    <row r="244" spans="1:12" ht="20.25" customHeight="1" x14ac:dyDescent="0.3">
      <c r="A244" s="48" t="s">
        <v>224</v>
      </c>
      <c r="B244" s="52" t="s">
        <v>82</v>
      </c>
      <c r="C244" s="61"/>
      <c r="D244" s="58">
        <v>65</v>
      </c>
      <c r="E244" s="29">
        <f t="shared" si="28"/>
        <v>9.425E-2</v>
      </c>
      <c r="F244" s="65">
        <v>71.5</v>
      </c>
      <c r="G244" s="84">
        <f t="shared" si="29"/>
        <v>0.10367499999999999</v>
      </c>
      <c r="H244" s="34">
        <f t="shared" si="32"/>
        <v>0.24457874999999998</v>
      </c>
      <c r="I244" s="36"/>
      <c r="J244" s="34">
        <f t="shared" si="30"/>
        <v>0</v>
      </c>
      <c r="K244" s="34">
        <f t="shared" si="31"/>
        <v>0</v>
      </c>
      <c r="L244" s="26"/>
    </row>
    <row r="245" spans="1:12" ht="20.25" customHeight="1" x14ac:dyDescent="0.3">
      <c r="A245" s="48" t="s">
        <v>224</v>
      </c>
      <c r="B245" s="52" t="s">
        <v>83</v>
      </c>
      <c r="C245" s="61"/>
      <c r="D245" s="58">
        <v>65</v>
      </c>
      <c r="E245" s="29">
        <f t="shared" si="28"/>
        <v>9.425E-2</v>
      </c>
      <c r="F245" s="65">
        <v>71.5</v>
      </c>
      <c r="G245" s="84">
        <f t="shared" si="29"/>
        <v>0.10367499999999999</v>
      </c>
      <c r="H245" s="34">
        <f t="shared" si="32"/>
        <v>0.24457874999999998</v>
      </c>
      <c r="I245" s="36"/>
      <c r="J245" s="34">
        <f t="shared" si="30"/>
        <v>0</v>
      </c>
      <c r="K245" s="34">
        <f t="shared" si="31"/>
        <v>0</v>
      </c>
      <c r="L245" s="26"/>
    </row>
    <row r="246" spans="1:12" ht="20.25" customHeight="1" x14ac:dyDescent="0.3">
      <c r="A246" s="48" t="s">
        <v>224</v>
      </c>
      <c r="B246" s="52" t="s">
        <v>81</v>
      </c>
      <c r="C246" s="61"/>
      <c r="D246" s="58">
        <v>65</v>
      </c>
      <c r="E246" s="29">
        <f t="shared" si="28"/>
        <v>9.425E-2</v>
      </c>
      <c r="F246" s="65">
        <v>71.5</v>
      </c>
      <c r="G246" s="84">
        <f t="shared" si="29"/>
        <v>0.10367499999999999</v>
      </c>
      <c r="H246" s="34">
        <f t="shared" si="32"/>
        <v>0.24457874999999998</v>
      </c>
      <c r="I246" s="36"/>
      <c r="J246" s="34">
        <f t="shared" si="30"/>
        <v>0</v>
      </c>
      <c r="K246" s="34">
        <f t="shared" si="31"/>
        <v>0</v>
      </c>
      <c r="L246" s="26"/>
    </row>
    <row r="247" spans="1:12" ht="20.25" customHeight="1" x14ac:dyDescent="0.3">
      <c r="A247" s="48" t="s">
        <v>225</v>
      </c>
      <c r="B247" s="52" t="s">
        <v>371</v>
      </c>
      <c r="C247" s="61"/>
      <c r="D247" s="58">
        <v>55</v>
      </c>
      <c r="E247" s="29">
        <f t="shared" si="28"/>
        <v>7.9750000000000001E-2</v>
      </c>
      <c r="F247" s="65">
        <v>79.2</v>
      </c>
      <c r="G247" s="84">
        <f t="shared" si="29"/>
        <v>0.11484000000000001</v>
      </c>
      <c r="H247" s="34">
        <f t="shared" si="32"/>
        <v>0.24626799999999999</v>
      </c>
      <c r="I247" s="36"/>
      <c r="J247" s="34">
        <f t="shared" si="30"/>
        <v>0</v>
      </c>
      <c r="K247" s="34">
        <f t="shared" si="31"/>
        <v>0</v>
      </c>
      <c r="L247" s="26"/>
    </row>
    <row r="248" spans="1:12" ht="20.25" customHeight="1" x14ac:dyDescent="0.3">
      <c r="A248" s="48" t="s">
        <v>225</v>
      </c>
      <c r="B248" s="52" t="s">
        <v>372</v>
      </c>
      <c r="C248" s="61"/>
      <c r="D248" s="58">
        <v>55</v>
      </c>
      <c r="E248" s="29">
        <f t="shared" si="28"/>
        <v>7.9750000000000001E-2</v>
      </c>
      <c r="F248" s="65">
        <v>79.2</v>
      </c>
      <c r="G248" s="84">
        <f t="shared" si="29"/>
        <v>0.11484000000000001</v>
      </c>
      <c r="H248" s="34">
        <f t="shared" si="32"/>
        <v>0.24626799999999999</v>
      </c>
      <c r="I248" s="36"/>
      <c r="J248" s="34">
        <f t="shared" si="30"/>
        <v>0</v>
      </c>
      <c r="K248" s="34">
        <f t="shared" si="31"/>
        <v>0</v>
      </c>
      <c r="L248" s="26"/>
    </row>
    <row r="249" spans="1:12" ht="20.25" customHeight="1" x14ac:dyDescent="0.3">
      <c r="A249" s="48" t="s">
        <v>225</v>
      </c>
      <c r="B249" s="52" t="s">
        <v>373</v>
      </c>
      <c r="C249" s="61"/>
      <c r="D249" s="58">
        <v>55</v>
      </c>
      <c r="E249" s="29">
        <f t="shared" si="28"/>
        <v>7.9750000000000001E-2</v>
      </c>
      <c r="F249" s="65">
        <v>79.2</v>
      </c>
      <c r="G249" s="84">
        <f t="shared" si="29"/>
        <v>0.11484000000000001</v>
      </c>
      <c r="H249" s="34">
        <f t="shared" si="32"/>
        <v>0.24626799999999999</v>
      </c>
      <c r="I249" s="36"/>
      <c r="J249" s="34">
        <f t="shared" si="30"/>
        <v>0</v>
      </c>
      <c r="K249" s="34">
        <f t="shared" si="31"/>
        <v>0</v>
      </c>
      <c r="L249" s="26"/>
    </row>
    <row r="250" spans="1:12" ht="20.25" customHeight="1" x14ac:dyDescent="0.3">
      <c r="A250" s="48" t="s">
        <v>225</v>
      </c>
      <c r="B250" s="52" t="s">
        <v>606</v>
      </c>
      <c r="C250" s="61" t="s">
        <v>698</v>
      </c>
      <c r="D250" s="58">
        <v>55</v>
      </c>
      <c r="E250" s="29">
        <f t="shared" si="28"/>
        <v>7.9750000000000001E-2</v>
      </c>
      <c r="F250" s="65">
        <v>79.2</v>
      </c>
      <c r="G250" s="84">
        <f t="shared" si="29"/>
        <v>0.11484000000000001</v>
      </c>
      <c r="H250" s="34">
        <f t="shared" si="32"/>
        <v>0.24626799999999999</v>
      </c>
      <c r="I250" s="36"/>
      <c r="J250" s="34">
        <f t="shared" si="30"/>
        <v>0</v>
      </c>
      <c r="K250" s="34">
        <f t="shared" si="31"/>
        <v>0</v>
      </c>
      <c r="L250" s="26"/>
    </row>
    <row r="251" spans="1:12" ht="20.25" customHeight="1" x14ac:dyDescent="0.3">
      <c r="A251" s="48" t="s">
        <v>225</v>
      </c>
      <c r="B251" s="52" t="s">
        <v>374</v>
      </c>
      <c r="C251" s="61"/>
      <c r="D251" s="58">
        <v>55</v>
      </c>
      <c r="E251" s="29">
        <f t="shared" si="28"/>
        <v>7.9750000000000001E-2</v>
      </c>
      <c r="F251" s="65">
        <v>79.2</v>
      </c>
      <c r="G251" s="84">
        <f t="shared" si="29"/>
        <v>0.11484000000000001</v>
      </c>
      <c r="H251" s="34">
        <f t="shared" si="32"/>
        <v>0.24626799999999999</v>
      </c>
      <c r="I251" s="36"/>
      <c r="J251" s="34">
        <f t="shared" si="30"/>
        <v>0</v>
      </c>
      <c r="K251" s="34">
        <f t="shared" si="31"/>
        <v>0</v>
      </c>
      <c r="L251" s="26"/>
    </row>
    <row r="252" spans="1:12" ht="20.25" customHeight="1" x14ac:dyDescent="0.3">
      <c r="A252" s="48" t="s">
        <v>225</v>
      </c>
      <c r="B252" s="52" t="s">
        <v>375</v>
      </c>
      <c r="C252" s="61"/>
      <c r="D252" s="58">
        <v>55</v>
      </c>
      <c r="E252" s="29">
        <f t="shared" si="28"/>
        <v>7.9750000000000001E-2</v>
      </c>
      <c r="F252" s="65">
        <v>79.2</v>
      </c>
      <c r="G252" s="84">
        <f t="shared" si="29"/>
        <v>0.11484000000000001</v>
      </c>
      <c r="H252" s="34">
        <f t="shared" si="32"/>
        <v>0.24626799999999999</v>
      </c>
      <c r="I252" s="36"/>
      <c r="J252" s="34">
        <f t="shared" si="30"/>
        <v>0</v>
      </c>
      <c r="K252" s="34">
        <f t="shared" si="31"/>
        <v>0</v>
      </c>
      <c r="L252" s="26"/>
    </row>
    <row r="253" spans="1:12" ht="20.25" customHeight="1" x14ac:dyDescent="0.3">
      <c r="A253" s="48" t="s">
        <v>225</v>
      </c>
      <c r="B253" s="52" t="s">
        <v>164</v>
      </c>
      <c r="C253" s="61"/>
      <c r="D253" s="58">
        <v>65</v>
      </c>
      <c r="E253" s="29">
        <f t="shared" si="28"/>
        <v>9.425E-2</v>
      </c>
      <c r="F253" s="65">
        <v>79.2</v>
      </c>
      <c r="G253" s="84">
        <f t="shared" si="29"/>
        <v>0.11484000000000001</v>
      </c>
      <c r="H253" s="34">
        <f t="shared" si="32"/>
        <v>0.260768</v>
      </c>
      <c r="I253" s="36"/>
      <c r="J253" s="34">
        <f t="shared" si="30"/>
        <v>0</v>
      </c>
      <c r="K253" s="34">
        <f t="shared" si="31"/>
        <v>0</v>
      </c>
      <c r="L253" s="26"/>
    </row>
    <row r="254" spans="1:12" ht="20.25" customHeight="1" x14ac:dyDescent="0.3">
      <c r="A254" s="48" t="s">
        <v>225</v>
      </c>
      <c r="B254" s="52" t="s">
        <v>165</v>
      </c>
      <c r="C254" s="61"/>
      <c r="D254" s="58">
        <v>65</v>
      </c>
      <c r="E254" s="29">
        <f t="shared" si="28"/>
        <v>9.425E-2</v>
      </c>
      <c r="F254" s="65">
        <v>79.2</v>
      </c>
      <c r="G254" s="84">
        <f t="shared" si="29"/>
        <v>0.11484000000000001</v>
      </c>
      <c r="H254" s="34">
        <f t="shared" si="32"/>
        <v>0.260768</v>
      </c>
      <c r="I254" s="36"/>
      <c r="J254" s="34">
        <f t="shared" si="30"/>
        <v>0</v>
      </c>
      <c r="K254" s="34">
        <f t="shared" si="31"/>
        <v>0</v>
      </c>
      <c r="L254" s="26"/>
    </row>
    <row r="255" spans="1:12" ht="20.25" customHeight="1" x14ac:dyDescent="0.3">
      <c r="A255" s="48" t="s">
        <v>225</v>
      </c>
      <c r="B255" s="52" t="s">
        <v>166</v>
      </c>
      <c r="C255" s="61"/>
      <c r="D255" s="58">
        <v>65</v>
      </c>
      <c r="E255" s="29">
        <f t="shared" si="28"/>
        <v>9.425E-2</v>
      </c>
      <c r="F255" s="65">
        <v>79.2</v>
      </c>
      <c r="G255" s="84">
        <f t="shared" si="29"/>
        <v>0.11484000000000001</v>
      </c>
      <c r="H255" s="34">
        <f t="shared" si="32"/>
        <v>0.260768</v>
      </c>
      <c r="I255" s="36"/>
      <c r="J255" s="34">
        <f t="shared" si="30"/>
        <v>0</v>
      </c>
      <c r="K255" s="34">
        <f t="shared" si="31"/>
        <v>0</v>
      </c>
      <c r="L255" s="26"/>
    </row>
    <row r="256" spans="1:12" ht="20.25" customHeight="1" x14ac:dyDescent="0.3">
      <c r="A256" s="48" t="s">
        <v>225</v>
      </c>
      <c r="B256" s="54" t="s">
        <v>167</v>
      </c>
      <c r="C256" s="61"/>
      <c r="D256" s="58">
        <v>65</v>
      </c>
      <c r="E256" s="29">
        <f t="shared" si="28"/>
        <v>9.425E-2</v>
      </c>
      <c r="F256" s="65">
        <v>79.2</v>
      </c>
      <c r="G256" s="84">
        <f t="shared" si="29"/>
        <v>0.11484000000000001</v>
      </c>
      <c r="H256" s="34">
        <f t="shared" si="32"/>
        <v>0.260768</v>
      </c>
      <c r="I256" s="36"/>
      <c r="J256" s="34">
        <f t="shared" si="30"/>
        <v>0</v>
      </c>
      <c r="K256" s="34">
        <f t="shared" si="31"/>
        <v>0</v>
      </c>
      <c r="L256" s="26"/>
    </row>
    <row r="257" spans="1:12" ht="20.25" customHeight="1" x14ac:dyDescent="0.3">
      <c r="A257" s="48" t="s">
        <v>225</v>
      </c>
      <c r="B257" s="54" t="s">
        <v>168</v>
      </c>
      <c r="C257" s="61"/>
      <c r="D257" s="58">
        <v>65</v>
      </c>
      <c r="E257" s="29">
        <f t="shared" si="28"/>
        <v>9.425E-2</v>
      </c>
      <c r="F257" s="65">
        <v>79.2</v>
      </c>
      <c r="G257" s="84">
        <f t="shared" si="29"/>
        <v>0.11484000000000001</v>
      </c>
      <c r="H257" s="34">
        <f t="shared" si="32"/>
        <v>0.260768</v>
      </c>
      <c r="I257" s="36"/>
      <c r="J257" s="34">
        <f t="shared" si="30"/>
        <v>0</v>
      </c>
      <c r="K257" s="34">
        <f t="shared" si="31"/>
        <v>0</v>
      </c>
      <c r="L257" s="26"/>
    </row>
    <row r="258" spans="1:12" ht="20.25" customHeight="1" x14ac:dyDescent="0.3">
      <c r="A258" s="48" t="s">
        <v>225</v>
      </c>
      <c r="B258" s="54" t="s">
        <v>378</v>
      </c>
      <c r="C258" s="61" t="s">
        <v>698</v>
      </c>
      <c r="D258" s="58">
        <v>65</v>
      </c>
      <c r="E258" s="29">
        <f t="shared" si="28"/>
        <v>9.425E-2</v>
      </c>
      <c r="F258" s="65">
        <v>79.2</v>
      </c>
      <c r="G258" s="84">
        <f t="shared" si="29"/>
        <v>0.11484000000000001</v>
      </c>
      <c r="H258" s="34">
        <f t="shared" si="32"/>
        <v>0.260768</v>
      </c>
      <c r="I258" s="36"/>
      <c r="J258" s="34">
        <f t="shared" si="30"/>
        <v>0</v>
      </c>
      <c r="K258" s="34">
        <f t="shared" si="31"/>
        <v>0</v>
      </c>
      <c r="L258" s="26"/>
    </row>
    <row r="259" spans="1:12" ht="20.25" customHeight="1" x14ac:dyDescent="0.3">
      <c r="A259" s="48" t="s">
        <v>225</v>
      </c>
      <c r="B259" s="53" t="s">
        <v>377</v>
      </c>
      <c r="C259" s="61"/>
      <c r="D259" s="58"/>
      <c r="E259" s="29">
        <f t="shared" si="28"/>
        <v>0</v>
      </c>
      <c r="F259" s="65">
        <v>79.2</v>
      </c>
      <c r="G259" s="84">
        <f t="shared" si="29"/>
        <v>0.11484000000000001</v>
      </c>
      <c r="H259" s="34">
        <f t="shared" si="32"/>
        <v>0.166518</v>
      </c>
      <c r="I259" s="36"/>
      <c r="J259" s="34">
        <f t="shared" si="30"/>
        <v>0</v>
      </c>
      <c r="K259" s="34">
        <f t="shared" si="31"/>
        <v>0</v>
      </c>
      <c r="L259" s="26"/>
    </row>
    <row r="260" spans="1:12" ht="20.25" customHeight="1" x14ac:dyDescent="0.3">
      <c r="A260" s="48" t="s">
        <v>225</v>
      </c>
      <c r="B260" s="53" t="s">
        <v>169</v>
      </c>
      <c r="C260" s="61"/>
      <c r="D260" s="58">
        <v>65</v>
      </c>
      <c r="E260" s="29">
        <f t="shared" si="28"/>
        <v>9.425E-2</v>
      </c>
      <c r="F260" s="65">
        <v>79.2</v>
      </c>
      <c r="G260" s="84">
        <f t="shared" si="29"/>
        <v>0.11484000000000001</v>
      </c>
      <c r="H260" s="34">
        <f t="shared" si="32"/>
        <v>0.260768</v>
      </c>
      <c r="I260" s="36"/>
      <c r="J260" s="34">
        <f t="shared" si="30"/>
        <v>0</v>
      </c>
      <c r="K260" s="34">
        <f t="shared" si="31"/>
        <v>0</v>
      </c>
      <c r="L260" s="26"/>
    </row>
    <row r="261" spans="1:12" ht="20.25" customHeight="1" x14ac:dyDescent="0.3">
      <c r="A261" s="48" t="s">
        <v>225</v>
      </c>
      <c r="B261" s="52" t="s">
        <v>376</v>
      </c>
      <c r="C261" s="61"/>
      <c r="D261" s="58">
        <v>65</v>
      </c>
      <c r="E261" s="29">
        <f t="shared" si="28"/>
        <v>9.425E-2</v>
      </c>
      <c r="F261" s="65">
        <v>79.2</v>
      </c>
      <c r="G261" s="84">
        <f t="shared" si="29"/>
        <v>0.11484000000000001</v>
      </c>
      <c r="H261" s="34">
        <f t="shared" si="32"/>
        <v>0.260768</v>
      </c>
      <c r="I261" s="36"/>
      <c r="J261" s="34">
        <f t="shared" si="30"/>
        <v>0</v>
      </c>
      <c r="K261" s="34">
        <f t="shared" si="31"/>
        <v>0</v>
      </c>
      <c r="L261" s="26"/>
    </row>
    <row r="262" spans="1:12" ht="20.25" customHeight="1" x14ac:dyDescent="0.3">
      <c r="A262" s="48" t="s">
        <v>225</v>
      </c>
      <c r="B262" s="52" t="s">
        <v>170</v>
      </c>
      <c r="C262" s="61"/>
      <c r="D262" s="58">
        <v>65</v>
      </c>
      <c r="E262" s="29">
        <f t="shared" si="28"/>
        <v>9.425E-2</v>
      </c>
      <c r="F262" s="65">
        <v>79.2</v>
      </c>
      <c r="G262" s="84">
        <f t="shared" si="29"/>
        <v>0.11484000000000001</v>
      </c>
      <c r="H262" s="34">
        <f t="shared" si="32"/>
        <v>0.260768</v>
      </c>
      <c r="I262" s="36"/>
      <c r="J262" s="34">
        <f t="shared" si="30"/>
        <v>0</v>
      </c>
      <c r="K262" s="34">
        <f t="shared" si="31"/>
        <v>0</v>
      </c>
      <c r="L262" s="26"/>
    </row>
    <row r="263" spans="1:12" ht="20.25" customHeight="1" x14ac:dyDescent="0.3">
      <c r="A263" s="48" t="s">
        <v>225</v>
      </c>
      <c r="B263" s="52" t="s">
        <v>171</v>
      </c>
      <c r="C263" s="61" t="s">
        <v>698</v>
      </c>
      <c r="D263" s="58">
        <v>65</v>
      </c>
      <c r="E263" s="29">
        <f t="shared" si="28"/>
        <v>9.425E-2</v>
      </c>
      <c r="F263" s="65">
        <v>79.2</v>
      </c>
      <c r="G263" s="84">
        <f t="shared" si="29"/>
        <v>0.11484000000000001</v>
      </c>
      <c r="H263" s="34">
        <f t="shared" si="32"/>
        <v>0.260768</v>
      </c>
      <c r="I263" s="36"/>
      <c r="J263" s="34">
        <f t="shared" si="30"/>
        <v>0</v>
      </c>
      <c r="K263" s="34">
        <f t="shared" si="31"/>
        <v>0</v>
      </c>
      <c r="L263" s="26"/>
    </row>
    <row r="264" spans="1:12" ht="20.25" customHeight="1" x14ac:dyDescent="0.3">
      <c r="A264" s="48" t="s">
        <v>225</v>
      </c>
      <c r="B264" s="52" t="s">
        <v>607</v>
      </c>
      <c r="C264" s="61" t="s">
        <v>1</v>
      </c>
      <c r="D264" s="58">
        <v>55</v>
      </c>
      <c r="E264" s="29">
        <f t="shared" si="28"/>
        <v>7.9750000000000001E-2</v>
      </c>
      <c r="F264" s="65">
        <v>79.2</v>
      </c>
      <c r="G264" s="84">
        <f t="shared" si="29"/>
        <v>0.11484000000000001</v>
      </c>
      <c r="H264" s="34">
        <f t="shared" si="32"/>
        <v>0.24626799999999999</v>
      </c>
      <c r="I264" s="36"/>
      <c r="J264" s="34">
        <f t="shared" si="30"/>
        <v>0</v>
      </c>
      <c r="K264" s="34">
        <f t="shared" si="31"/>
        <v>0</v>
      </c>
      <c r="L264" s="26"/>
    </row>
    <row r="265" spans="1:12" ht="20.25" customHeight="1" x14ac:dyDescent="0.3">
      <c r="A265" s="48" t="s">
        <v>226</v>
      </c>
      <c r="B265" s="52" t="s">
        <v>608</v>
      </c>
      <c r="C265" s="61"/>
      <c r="D265" s="58"/>
      <c r="E265" s="29">
        <f t="shared" si="28"/>
        <v>0</v>
      </c>
      <c r="F265" s="65">
        <v>85.800000000000011</v>
      </c>
      <c r="G265" s="84">
        <f t="shared" si="29"/>
        <v>0.12441000000000002</v>
      </c>
      <c r="H265" s="34">
        <f t="shared" si="32"/>
        <v>0.18039450000000001</v>
      </c>
      <c r="I265" s="36"/>
      <c r="J265" s="34">
        <f t="shared" si="30"/>
        <v>0</v>
      </c>
      <c r="K265" s="34">
        <f t="shared" si="31"/>
        <v>0</v>
      </c>
      <c r="L265" s="26"/>
    </row>
    <row r="266" spans="1:12" ht="20.25" customHeight="1" x14ac:dyDescent="0.3">
      <c r="A266" s="48" t="s">
        <v>226</v>
      </c>
      <c r="B266" s="52" t="s">
        <v>379</v>
      </c>
      <c r="C266" s="61"/>
      <c r="D266" s="58"/>
      <c r="E266" s="29">
        <f t="shared" ref="E266:E329" si="33">(D266/1000)*1.45</f>
        <v>0</v>
      </c>
      <c r="F266" s="65">
        <v>85.800000000000011</v>
      </c>
      <c r="G266" s="84">
        <f t="shared" si="29"/>
        <v>0.12441000000000002</v>
      </c>
      <c r="H266" s="34">
        <f t="shared" si="32"/>
        <v>0.18039450000000001</v>
      </c>
      <c r="I266" s="36"/>
      <c r="J266" s="34">
        <f t="shared" si="30"/>
        <v>0</v>
      </c>
      <c r="K266" s="34">
        <f t="shared" si="31"/>
        <v>0</v>
      </c>
      <c r="L266" s="26"/>
    </row>
    <row r="267" spans="1:12" ht="20.25" customHeight="1" x14ac:dyDescent="0.3">
      <c r="A267" s="48" t="s">
        <v>226</v>
      </c>
      <c r="B267" s="52" t="s">
        <v>380</v>
      </c>
      <c r="C267" s="61"/>
      <c r="D267" s="58"/>
      <c r="E267" s="29">
        <f t="shared" si="33"/>
        <v>0</v>
      </c>
      <c r="F267" s="65">
        <v>85.800000000000011</v>
      </c>
      <c r="G267" s="84">
        <f t="shared" ref="G267:G330" si="34">(F267/1000)*1.45</f>
        <v>0.12441000000000002</v>
      </c>
      <c r="H267" s="34">
        <f t="shared" si="32"/>
        <v>0.18039450000000001</v>
      </c>
      <c r="I267" s="36"/>
      <c r="J267" s="34">
        <f t="shared" si="30"/>
        <v>0</v>
      </c>
      <c r="K267" s="34">
        <f t="shared" si="31"/>
        <v>0</v>
      </c>
      <c r="L267" s="26"/>
    </row>
    <row r="268" spans="1:12" ht="20.25" customHeight="1" x14ac:dyDescent="0.3">
      <c r="A268" s="48" t="s">
        <v>227</v>
      </c>
      <c r="B268" s="52" t="s">
        <v>381</v>
      </c>
      <c r="C268" s="61"/>
      <c r="D268" s="58"/>
      <c r="E268" s="29">
        <f t="shared" si="33"/>
        <v>0</v>
      </c>
      <c r="F268" s="65">
        <v>71.5</v>
      </c>
      <c r="G268" s="84">
        <f t="shared" si="34"/>
        <v>0.10367499999999999</v>
      </c>
      <c r="H268" s="34">
        <f t="shared" si="32"/>
        <v>0.15032874999999998</v>
      </c>
      <c r="I268" s="36"/>
      <c r="J268" s="34">
        <f t="shared" si="30"/>
        <v>0</v>
      </c>
      <c r="K268" s="34">
        <f t="shared" si="31"/>
        <v>0</v>
      </c>
      <c r="L268" s="26"/>
    </row>
    <row r="269" spans="1:12" ht="20.25" customHeight="1" x14ac:dyDescent="0.3">
      <c r="A269" s="48" t="s">
        <v>227</v>
      </c>
      <c r="B269" s="52" t="s">
        <v>609</v>
      </c>
      <c r="C269" s="61"/>
      <c r="D269" s="58"/>
      <c r="E269" s="29">
        <f t="shared" si="33"/>
        <v>0</v>
      </c>
      <c r="F269" s="65">
        <v>71.5</v>
      </c>
      <c r="G269" s="84">
        <f t="shared" si="34"/>
        <v>0.10367499999999999</v>
      </c>
      <c r="H269" s="34">
        <f t="shared" si="32"/>
        <v>0.15032874999999998</v>
      </c>
      <c r="I269" s="36"/>
      <c r="J269" s="34">
        <f t="shared" si="30"/>
        <v>0</v>
      </c>
      <c r="K269" s="34">
        <f t="shared" si="31"/>
        <v>0</v>
      </c>
      <c r="L269" s="26"/>
    </row>
    <row r="270" spans="1:12" ht="20.25" customHeight="1" x14ac:dyDescent="0.3">
      <c r="A270" s="48" t="s">
        <v>227</v>
      </c>
      <c r="B270" s="52" t="s">
        <v>382</v>
      </c>
      <c r="C270" s="61"/>
      <c r="D270" s="58"/>
      <c r="E270" s="29">
        <f t="shared" si="33"/>
        <v>0</v>
      </c>
      <c r="F270" s="65">
        <v>71.5</v>
      </c>
      <c r="G270" s="84">
        <f t="shared" si="34"/>
        <v>0.10367499999999999</v>
      </c>
      <c r="H270" s="34">
        <f t="shared" si="32"/>
        <v>0.15032874999999998</v>
      </c>
      <c r="I270" s="36"/>
      <c r="J270" s="34">
        <f t="shared" si="30"/>
        <v>0</v>
      </c>
      <c r="K270" s="34">
        <f t="shared" si="31"/>
        <v>0</v>
      </c>
      <c r="L270" s="26"/>
    </row>
    <row r="271" spans="1:12" ht="20.25" customHeight="1" x14ac:dyDescent="0.3">
      <c r="A271" s="48" t="s">
        <v>227</v>
      </c>
      <c r="B271" s="52" t="s">
        <v>610</v>
      </c>
      <c r="C271" s="61"/>
      <c r="D271" s="58"/>
      <c r="E271" s="29">
        <f t="shared" si="33"/>
        <v>0</v>
      </c>
      <c r="F271" s="65">
        <v>71.5</v>
      </c>
      <c r="G271" s="84">
        <f t="shared" si="34"/>
        <v>0.10367499999999999</v>
      </c>
      <c r="H271" s="34">
        <f t="shared" si="32"/>
        <v>0.15032874999999998</v>
      </c>
      <c r="I271" s="36"/>
      <c r="J271" s="34">
        <f t="shared" ref="J271:J334" si="35">I271*H271</f>
        <v>0</v>
      </c>
      <c r="K271" s="34">
        <f t="shared" ref="K271:K334" si="36">J271-(J271*$L$10)</f>
        <v>0</v>
      </c>
      <c r="L271" s="26"/>
    </row>
    <row r="272" spans="1:12" ht="20.25" customHeight="1" x14ac:dyDescent="0.3">
      <c r="A272" s="48" t="s">
        <v>228</v>
      </c>
      <c r="B272" s="52" t="s">
        <v>383</v>
      </c>
      <c r="C272" s="61"/>
      <c r="D272" s="58"/>
      <c r="E272" s="29">
        <f t="shared" si="33"/>
        <v>0</v>
      </c>
      <c r="F272" s="65">
        <v>99.000000000000014</v>
      </c>
      <c r="G272" s="84">
        <f t="shared" si="34"/>
        <v>0.14355000000000001</v>
      </c>
      <c r="H272" s="34">
        <f t="shared" si="32"/>
        <v>0.20814750000000001</v>
      </c>
      <c r="I272" s="36"/>
      <c r="J272" s="34">
        <f t="shared" si="35"/>
        <v>0</v>
      </c>
      <c r="K272" s="34">
        <f t="shared" si="36"/>
        <v>0</v>
      </c>
      <c r="L272" s="26"/>
    </row>
    <row r="273" spans="1:12" ht="20.25" customHeight="1" x14ac:dyDescent="0.3">
      <c r="A273" s="48" t="s">
        <v>228</v>
      </c>
      <c r="B273" s="52" t="s">
        <v>384</v>
      </c>
      <c r="C273" s="61"/>
      <c r="D273" s="58">
        <v>110</v>
      </c>
      <c r="E273" s="29">
        <f t="shared" si="33"/>
        <v>0.1595</v>
      </c>
      <c r="F273" s="65">
        <v>99.000000000000014</v>
      </c>
      <c r="G273" s="84">
        <f t="shared" si="34"/>
        <v>0.14355000000000001</v>
      </c>
      <c r="H273" s="34">
        <f t="shared" si="32"/>
        <v>0.36764750000000002</v>
      </c>
      <c r="I273" s="36"/>
      <c r="J273" s="34">
        <f t="shared" si="35"/>
        <v>0</v>
      </c>
      <c r="K273" s="34">
        <f t="shared" si="36"/>
        <v>0</v>
      </c>
      <c r="L273" s="26"/>
    </row>
    <row r="274" spans="1:12" s="6" customFormat="1" ht="20.25" customHeight="1" x14ac:dyDescent="0.35">
      <c r="A274" s="48" t="s">
        <v>228</v>
      </c>
      <c r="B274" s="52" t="s">
        <v>385</v>
      </c>
      <c r="C274" s="61"/>
      <c r="D274" s="58"/>
      <c r="E274" s="29">
        <f t="shared" si="33"/>
        <v>0</v>
      </c>
      <c r="F274" s="65">
        <v>99.000000000000014</v>
      </c>
      <c r="G274" s="84">
        <f t="shared" si="34"/>
        <v>0.14355000000000001</v>
      </c>
      <c r="H274" s="34">
        <f t="shared" si="32"/>
        <v>0.20814750000000001</v>
      </c>
      <c r="I274" s="40"/>
      <c r="J274" s="34">
        <f t="shared" si="35"/>
        <v>0</v>
      </c>
      <c r="K274" s="34">
        <f t="shared" si="36"/>
        <v>0</v>
      </c>
      <c r="L274" s="26"/>
    </row>
    <row r="275" spans="1:12" s="6" customFormat="1" ht="20.25" customHeight="1" x14ac:dyDescent="0.35">
      <c r="A275" s="48" t="s">
        <v>228</v>
      </c>
      <c r="B275" s="52" t="s">
        <v>386</v>
      </c>
      <c r="C275" s="61"/>
      <c r="D275" s="58">
        <v>200</v>
      </c>
      <c r="E275" s="29">
        <f t="shared" si="33"/>
        <v>0.28999999999999998</v>
      </c>
      <c r="F275" s="65">
        <v>99.000000000000014</v>
      </c>
      <c r="G275" s="84">
        <f t="shared" si="34"/>
        <v>0.14355000000000001</v>
      </c>
      <c r="H275" s="34">
        <f t="shared" si="32"/>
        <v>0.49814749999999997</v>
      </c>
      <c r="I275" s="40"/>
      <c r="J275" s="34">
        <f t="shared" si="35"/>
        <v>0</v>
      </c>
      <c r="K275" s="34">
        <f t="shared" si="36"/>
        <v>0</v>
      </c>
      <c r="L275" s="26"/>
    </row>
    <row r="276" spans="1:12" s="6" customFormat="1" ht="20.25" customHeight="1" x14ac:dyDescent="0.35">
      <c r="A276" s="48" t="s">
        <v>228</v>
      </c>
      <c r="B276" s="52" t="s">
        <v>387</v>
      </c>
      <c r="C276" s="61"/>
      <c r="D276" s="58">
        <v>150</v>
      </c>
      <c r="E276" s="29">
        <f t="shared" si="33"/>
        <v>0.2175</v>
      </c>
      <c r="F276" s="65">
        <v>99.000000000000014</v>
      </c>
      <c r="G276" s="84">
        <f t="shared" si="34"/>
        <v>0.14355000000000001</v>
      </c>
      <c r="H276" s="34">
        <f t="shared" si="32"/>
        <v>0.42564750000000001</v>
      </c>
      <c r="I276" s="40"/>
      <c r="J276" s="34">
        <f t="shared" si="35"/>
        <v>0</v>
      </c>
      <c r="K276" s="34">
        <f t="shared" si="36"/>
        <v>0</v>
      </c>
      <c r="L276" s="26"/>
    </row>
    <row r="277" spans="1:12" s="6" customFormat="1" ht="20.25" customHeight="1" x14ac:dyDescent="0.35">
      <c r="A277" s="48" t="s">
        <v>228</v>
      </c>
      <c r="B277" s="52" t="s">
        <v>388</v>
      </c>
      <c r="C277" s="61"/>
      <c r="D277" s="58"/>
      <c r="E277" s="29">
        <f t="shared" si="33"/>
        <v>0</v>
      </c>
      <c r="F277" s="65">
        <v>99.000000000000014</v>
      </c>
      <c r="G277" s="84">
        <f t="shared" si="34"/>
        <v>0.14355000000000001</v>
      </c>
      <c r="H277" s="34">
        <f t="shared" si="32"/>
        <v>0.20814750000000001</v>
      </c>
      <c r="I277" s="40"/>
      <c r="J277" s="34">
        <f t="shared" si="35"/>
        <v>0</v>
      </c>
      <c r="K277" s="34">
        <f t="shared" si="36"/>
        <v>0</v>
      </c>
      <c r="L277" s="26"/>
    </row>
    <row r="278" spans="1:12" ht="20.25" customHeight="1" x14ac:dyDescent="0.3">
      <c r="A278" s="48" t="s">
        <v>228</v>
      </c>
      <c r="B278" s="52" t="s">
        <v>389</v>
      </c>
      <c r="C278" s="61"/>
      <c r="D278" s="58">
        <v>225</v>
      </c>
      <c r="E278" s="29">
        <f t="shared" si="33"/>
        <v>0.32624999999999998</v>
      </c>
      <c r="F278" s="65">
        <v>99.000000000000014</v>
      </c>
      <c r="G278" s="84">
        <f t="shared" si="34"/>
        <v>0.14355000000000001</v>
      </c>
      <c r="H278" s="34">
        <f t="shared" si="32"/>
        <v>0.53439749999999997</v>
      </c>
      <c r="I278" s="36"/>
      <c r="J278" s="34">
        <f t="shared" si="35"/>
        <v>0</v>
      </c>
      <c r="K278" s="34">
        <f t="shared" si="36"/>
        <v>0</v>
      </c>
      <c r="L278" s="26"/>
    </row>
    <row r="279" spans="1:12" ht="20.25" customHeight="1" x14ac:dyDescent="0.3">
      <c r="A279" s="48" t="s">
        <v>228</v>
      </c>
      <c r="B279" s="52" t="s">
        <v>611</v>
      </c>
      <c r="C279" s="61"/>
      <c r="D279" s="58">
        <v>150</v>
      </c>
      <c r="E279" s="29">
        <f t="shared" si="33"/>
        <v>0.2175</v>
      </c>
      <c r="F279" s="65">
        <v>99.000000000000014</v>
      </c>
      <c r="G279" s="84">
        <f t="shared" si="34"/>
        <v>0.14355000000000001</v>
      </c>
      <c r="H279" s="34">
        <f t="shared" si="32"/>
        <v>0.42564750000000001</v>
      </c>
      <c r="I279" s="36"/>
      <c r="J279" s="34">
        <f t="shared" si="35"/>
        <v>0</v>
      </c>
      <c r="K279" s="34">
        <f t="shared" si="36"/>
        <v>0</v>
      </c>
      <c r="L279" s="26"/>
    </row>
    <row r="280" spans="1:12" ht="20.25" customHeight="1" x14ac:dyDescent="0.3">
      <c r="A280" s="48" t="s">
        <v>229</v>
      </c>
      <c r="B280" s="52" t="s">
        <v>390</v>
      </c>
      <c r="C280" s="61"/>
      <c r="D280" s="58">
        <v>40</v>
      </c>
      <c r="E280" s="29">
        <f t="shared" si="33"/>
        <v>5.7999999999999996E-2</v>
      </c>
      <c r="F280" s="65">
        <v>71.5</v>
      </c>
      <c r="G280" s="84">
        <f t="shared" si="34"/>
        <v>0.10367499999999999</v>
      </c>
      <c r="H280" s="34">
        <f t="shared" si="32"/>
        <v>0.20832874999999998</v>
      </c>
      <c r="I280" s="36"/>
      <c r="J280" s="34">
        <f t="shared" si="35"/>
        <v>0</v>
      </c>
      <c r="K280" s="34">
        <f t="shared" si="36"/>
        <v>0</v>
      </c>
      <c r="L280" s="26"/>
    </row>
    <row r="281" spans="1:12" ht="20.25" customHeight="1" x14ac:dyDescent="0.3">
      <c r="A281" s="48" t="s">
        <v>229</v>
      </c>
      <c r="B281" s="52" t="s">
        <v>391</v>
      </c>
      <c r="C281" s="61"/>
      <c r="D281" s="58">
        <v>40</v>
      </c>
      <c r="E281" s="29">
        <f t="shared" si="33"/>
        <v>5.7999999999999996E-2</v>
      </c>
      <c r="F281" s="65">
        <v>71.5</v>
      </c>
      <c r="G281" s="84">
        <f t="shared" si="34"/>
        <v>0.10367499999999999</v>
      </c>
      <c r="H281" s="34">
        <f t="shared" si="32"/>
        <v>0.20832874999999998</v>
      </c>
      <c r="I281" s="36"/>
      <c r="J281" s="34">
        <f t="shared" si="35"/>
        <v>0</v>
      </c>
      <c r="K281" s="34">
        <f t="shared" si="36"/>
        <v>0</v>
      </c>
      <c r="L281" s="26"/>
    </row>
    <row r="282" spans="1:12" ht="20.25" customHeight="1" x14ac:dyDescent="0.3">
      <c r="A282" s="48" t="s">
        <v>229</v>
      </c>
      <c r="B282" s="52" t="s">
        <v>392</v>
      </c>
      <c r="C282" s="61"/>
      <c r="D282" s="58">
        <v>40</v>
      </c>
      <c r="E282" s="29">
        <f t="shared" si="33"/>
        <v>5.7999999999999996E-2</v>
      </c>
      <c r="F282" s="65">
        <v>71.5</v>
      </c>
      <c r="G282" s="84">
        <f t="shared" si="34"/>
        <v>0.10367499999999999</v>
      </c>
      <c r="H282" s="34">
        <f t="shared" si="32"/>
        <v>0.20832874999999998</v>
      </c>
      <c r="I282" s="36"/>
      <c r="J282" s="34">
        <f t="shared" si="35"/>
        <v>0</v>
      </c>
      <c r="K282" s="34">
        <f t="shared" si="36"/>
        <v>0</v>
      </c>
      <c r="L282" s="26"/>
    </row>
    <row r="283" spans="1:12" ht="20.25" customHeight="1" x14ac:dyDescent="0.3">
      <c r="A283" s="48" t="s">
        <v>229</v>
      </c>
      <c r="B283" s="52" t="s">
        <v>393</v>
      </c>
      <c r="C283" s="61"/>
      <c r="D283" s="58">
        <v>40</v>
      </c>
      <c r="E283" s="29">
        <f t="shared" si="33"/>
        <v>5.7999999999999996E-2</v>
      </c>
      <c r="F283" s="65">
        <v>71.5</v>
      </c>
      <c r="G283" s="84">
        <f t="shared" si="34"/>
        <v>0.10367499999999999</v>
      </c>
      <c r="H283" s="34">
        <f t="shared" ref="H283:H346" si="37">(G283*1.45)+E283</f>
        <v>0.20832874999999998</v>
      </c>
      <c r="I283" s="36"/>
      <c r="J283" s="34">
        <f t="shared" si="35"/>
        <v>0</v>
      </c>
      <c r="K283" s="34">
        <f t="shared" si="36"/>
        <v>0</v>
      </c>
      <c r="L283" s="26"/>
    </row>
    <row r="284" spans="1:12" ht="20.25" customHeight="1" x14ac:dyDescent="0.3">
      <c r="A284" s="48" t="s">
        <v>230</v>
      </c>
      <c r="B284" s="52" t="s">
        <v>394</v>
      </c>
      <c r="C284" s="61"/>
      <c r="D284" s="58">
        <v>45</v>
      </c>
      <c r="E284" s="29">
        <f t="shared" si="33"/>
        <v>6.5250000000000002E-2</v>
      </c>
      <c r="F284" s="65">
        <v>85.800000000000011</v>
      </c>
      <c r="G284" s="84">
        <f t="shared" si="34"/>
        <v>0.12441000000000002</v>
      </c>
      <c r="H284" s="34">
        <f t="shared" si="37"/>
        <v>0.24564450000000002</v>
      </c>
      <c r="I284" s="36"/>
      <c r="J284" s="34">
        <f t="shared" si="35"/>
        <v>0</v>
      </c>
      <c r="K284" s="34">
        <f t="shared" si="36"/>
        <v>0</v>
      </c>
      <c r="L284" s="26"/>
    </row>
    <row r="285" spans="1:12" ht="20.25" customHeight="1" x14ac:dyDescent="0.3">
      <c r="A285" s="48" t="s">
        <v>682</v>
      </c>
      <c r="B285" s="52" t="s">
        <v>612</v>
      </c>
      <c r="C285" s="61"/>
      <c r="D285" s="58">
        <v>75</v>
      </c>
      <c r="E285" s="29">
        <f t="shared" si="33"/>
        <v>0.10875</v>
      </c>
      <c r="F285" s="65">
        <v>71.5</v>
      </c>
      <c r="G285" s="84">
        <f t="shared" si="34"/>
        <v>0.10367499999999999</v>
      </c>
      <c r="H285" s="34">
        <f t="shared" si="37"/>
        <v>0.25907874999999997</v>
      </c>
      <c r="I285" s="36"/>
      <c r="J285" s="34">
        <f t="shared" si="35"/>
        <v>0</v>
      </c>
      <c r="K285" s="34">
        <f t="shared" si="36"/>
        <v>0</v>
      </c>
      <c r="L285" s="26"/>
    </row>
    <row r="286" spans="1:12" ht="20.25" customHeight="1" x14ac:dyDescent="0.3">
      <c r="A286" s="48" t="s">
        <v>231</v>
      </c>
      <c r="B286" s="52" t="s">
        <v>395</v>
      </c>
      <c r="C286" s="61"/>
      <c r="D286" s="58">
        <v>40</v>
      </c>
      <c r="E286" s="29">
        <f t="shared" si="33"/>
        <v>5.7999999999999996E-2</v>
      </c>
      <c r="F286" s="65">
        <v>374.00000000000006</v>
      </c>
      <c r="G286" s="84">
        <f t="shared" si="34"/>
        <v>0.54230000000000012</v>
      </c>
      <c r="H286" s="34">
        <f t="shared" si="37"/>
        <v>0.84433500000000006</v>
      </c>
      <c r="I286" s="36"/>
      <c r="J286" s="34">
        <f t="shared" si="35"/>
        <v>0</v>
      </c>
      <c r="K286" s="34">
        <f t="shared" si="36"/>
        <v>0</v>
      </c>
      <c r="L286" s="26"/>
    </row>
    <row r="287" spans="1:12" ht="20.25" customHeight="1" x14ac:dyDescent="0.3">
      <c r="A287" s="48" t="s">
        <v>232</v>
      </c>
      <c r="B287" s="52" t="s">
        <v>396</v>
      </c>
      <c r="C287" s="61"/>
      <c r="D287" s="58"/>
      <c r="E287" s="29">
        <f t="shared" si="33"/>
        <v>0</v>
      </c>
      <c r="F287" s="65">
        <v>55.000000000000007</v>
      </c>
      <c r="G287" s="84">
        <f t="shared" si="34"/>
        <v>7.9750000000000001E-2</v>
      </c>
      <c r="H287" s="34">
        <f t="shared" si="37"/>
        <v>0.1156375</v>
      </c>
      <c r="I287" s="36"/>
      <c r="J287" s="34">
        <f t="shared" si="35"/>
        <v>0</v>
      </c>
      <c r="K287" s="34">
        <f t="shared" si="36"/>
        <v>0</v>
      </c>
      <c r="L287" s="26"/>
    </row>
    <row r="288" spans="1:12" ht="20.25" customHeight="1" x14ac:dyDescent="0.3">
      <c r="A288" s="48" t="s">
        <v>232</v>
      </c>
      <c r="B288" s="52" t="s">
        <v>397</v>
      </c>
      <c r="C288" s="61"/>
      <c r="D288" s="58"/>
      <c r="E288" s="29">
        <f t="shared" si="33"/>
        <v>0</v>
      </c>
      <c r="F288" s="65">
        <v>55.000000000000007</v>
      </c>
      <c r="G288" s="84">
        <f t="shared" si="34"/>
        <v>7.9750000000000001E-2</v>
      </c>
      <c r="H288" s="34">
        <f t="shared" si="37"/>
        <v>0.1156375</v>
      </c>
      <c r="I288" s="36"/>
      <c r="J288" s="34">
        <f t="shared" si="35"/>
        <v>0</v>
      </c>
      <c r="K288" s="34">
        <f t="shared" si="36"/>
        <v>0</v>
      </c>
      <c r="L288" s="26"/>
    </row>
    <row r="289" spans="1:12" ht="20.25" customHeight="1" x14ac:dyDescent="0.3">
      <c r="A289" s="48" t="s">
        <v>232</v>
      </c>
      <c r="B289" s="52" t="s">
        <v>398</v>
      </c>
      <c r="C289" s="61"/>
      <c r="D289" s="58"/>
      <c r="E289" s="29">
        <f t="shared" si="33"/>
        <v>0</v>
      </c>
      <c r="F289" s="65">
        <v>55.000000000000007</v>
      </c>
      <c r="G289" s="84">
        <f t="shared" si="34"/>
        <v>7.9750000000000001E-2</v>
      </c>
      <c r="H289" s="34">
        <f t="shared" si="37"/>
        <v>0.1156375</v>
      </c>
      <c r="I289" s="36"/>
      <c r="J289" s="34">
        <f t="shared" si="35"/>
        <v>0</v>
      </c>
      <c r="K289" s="34">
        <f t="shared" si="36"/>
        <v>0</v>
      </c>
      <c r="L289" s="26"/>
    </row>
    <row r="290" spans="1:12" ht="20.25" customHeight="1" x14ac:dyDescent="0.3">
      <c r="A290" s="48" t="s">
        <v>232</v>
      </c>
      <c r="B290" s="52" t="s">
        <v>613</v>
      </c>
      <c r="C290" s="61"/>
      <c r="D290" s="58"/>
      <c r="E290" s="29">
        <f t="shared" si="33"/>
        <v>0</v>
      </c>
      <c r="F290" s="65">
        <v>55.000000000000007</v>
      </c>
      <c r="G290" s="84">
        <f t="shared" si="34"/>
        <v>7.9750000000000001E-2</v>
      </c>
      <c r="H290" s="34">
        <f t="shared" si="37"/>
        <v>0.1156375</v>
      </c>
      <c r="I290" s="36"/>
      <c r="J290" s="34">
        <f t="shared" si="35"/>
        <v>0</v>
      </c>
      <c r="K290" s="34">
        <f t="shared" si="36"/>
        <v>0</v>
      </c>
      <c r="L290" s="26"/>
    </row>
    <row r="291" spans="1:12" ht="20.25" customHeight="1" x14ac:dyDescent="0.3">
      <c r="A291" s="48" t="s">
        <v>232</v>
      </c>
      <c r="B291" s="52" t="s">
        <v>399</v>
      </c>
      <c r="C291" s="61"/>
      <c r="D291" s="58"/>
      <c r="E291" s="29">
        <f t="shared" si="33"/>
        <v>0</v>
      </c>
      <c r="F291" s="65">
        <v>55.000000000000007</v>
      </c>
      <c r="G291" s="84">
        <f t="shared" si="34"/>
        <v>7.9750000000000001E-2</v>
      </c>
      <c r="H291" s="34">
        <f t="shared" si="37"/>
        <v>0.1156375</v>
      </c>
      <c r="I291" s="36"/>
      <c r="J291" s="34">
        <f t="shared" si="35"/>
        <v>0</v>
      </c>
      <c r="K291" s="34">
        <f t="shared" si="36"/>
        <v>0</v>
      </c>
      <c r="L291" s="26"/>
    </row>
    <row r="292" spans="1:12" ht="20.25" customHeight="1" x14ac:dyDescent="0.3">
      <c r="A292" s="48" t="s">
        <v>232</v>
      </c>
      <c r="B292" s="52" t="s">
        <v>400</v>
      </c>
      <c r="C292" s="61"/>
      <c r="D292" s="58"/>
      <c r="E292" s="29">
        <f t="shared" si="33"/>
        <v>0</v>
      </c>
      <c r="F292" s="65">
        <v>55.000000000000007</v>
      </c>
      <c r="G292" s="84">
        <f t="shared" si="34"/>
        <v>7.9750000000000001E-2</v>
      </c>
      <c r="H292" s="34">
        <f t="shared" si="37"/>
        <v>0.1156375</v>
      </c>
      <c r="I292" s="36"/>
      <c r="J292" s="34">
        <f t="shared" si="35"/>
        <v>0</v>
      </c>
      <c r="K292" s="34">
        <f t="shared" si="36"/>
        <v>0</v>
      </c>
      <c r="L292" s="26"/>
    </row>
    <row r="293" spans="1:12" ht="20.25" customHeight="1" x14ac:dyDescent="0.3">
      <c r="A293" s="48" t="s">
        <v>232</v>
      </c>
      <c r="B293" s="52" t="s">
        <v>401</v>
      </c>
      <c r="C293" s="61"/>
      <c r="D293" s="58"/>
      <c r="E293" s="29">
        <f t="shared" si="33"/>
        <v>0</v>
      </c>
      <c r="F293" s="65">
        <v>55.000000000000007</v>
      </c>
      <c r="G293" s="84">
        <f t="shared" si="34"/>
        <v>7.9750000000000001E-2</v>
      </c>
      <c r="H293" s="34">
        <f t="shared" si="37"/>
        <v>0.1156375</v>
      </c>
      <c r="I293" s="36"/>
      <c r="J293" s="34">
        <f t="shared" si="35"/>
        <v>0</v>
      </c>
      <c r="K293" s="34">
        <f t="shared" si="36"/>
        <v>0</v>
      </c>
      <c r="L293" s="26"/>
    </row>
    <row r="294" spans="1:12" ht="20.25" hidden="1" customHeight="1" x14ac:dyDescent="0.3">
      <c r="A294" s="48" t="s">
        <v>232</v>
      </c>
      <c r="B294" s="52" t="s">
        <v>402</v>
      </c>
      <c r="C294" s="61"/>
      <c r="D294" s="58"/>
      <c r="E294" s="29">
        <f t="shared" si="33"/>
        <v>0</v>
      </c>
      <c r="F294" s="65">
        <v>55.000000000000007</v>
      </c>
      <c r="G294" s="84">
        <f t="shared" si="34"/>
        <v>7.9750000000000001E-2</v>
      </c>
      <c r="H294" s="34">
        <f t="shared" si="37"/>
        <v>0.1156375</v>
      </c>
      <c r="I294" s="36"/>
      <c r="J294" s="34">
        <f t="shared" si="35"/>
        <v>0</v>
      </c>
      <c r="K294" s="34">
        <f t="shared" si="36"/>
        <v>0</v>
      </c>
      <c r="L294" s="26"/>
    </row>
    <row r="295" spans="1:12" ht="20.25" hidden="1" customHeight="1" x14ac:dyDescent="0.3">
      <c r="A295" s="48" t="s">
        <v>232</v>
      </c>
      <c r="B295" s="52" t="s">
        <v>614</v>
      </c>
      <c r="C295" s="61"/>
      <c r="D295" s="58"/>
      <c r="E295" s="29">
        <f t="shared" si="33"/>
        <v>0</v>
      </c>
      <c r="F295" s="65">
        <v>55.000000000000007</v>
      </c>
      <c r="G295" s="84">
        <f t="shared" si="34"/>
        <v>7.9750000000000001E-2</v>
      </c>
      <c r="H295" s="34">
        <f t="shared" si="37"/>
        <v>0.1156375</v>
      </c>
      <c r="I295" s="36"/>
      <c r="J295" s="34">
        <f t="shared" si="35"/>
        <v>0</v>
      </c>
      <c r="K295" s="34">
        <f t="shared" si="36"/>
        <v>0</v>
      </c>
      <c r="L295" s="26"/>
    </row>
    <row r="296" spans="1:12" ht="20.25" hidden="1" customHeight="1" x14ac:dyDescent="0.3">
      <c r="A296" s="49" t="s">
        <v>232</v>
      </c>
      <c r="B296" s="55" t="s">
        <v>403</v>
      </c>
      <c r="C296" s="61"/>
      <c r="D296" s="59"/>
      <c r="E296" s="29">
        <f t="shared" si="33"/>
        <v>0</v>
      </c>
      <c r="F296" s="65">
        <v>55.000000000000007</v>
      </c>
      <c r="G296" s="84">
        <f t="shared" si="34"/>
        <v>7.9750000000000001E-2</v>
      </c>
      <c r="H296" s="34">
        <f t="shared" si="37"/>
        <v>0.1156375</v>
      </c>
      <c r="I296" s="36"/>
      <c r="J296" s="34">
        <f t="shared" si="35"/>
        <v>0</v>
      </c>
      <c r="K296" s="34">
        <f t="shared" si="36"/>
        <v>0</v>
      </c>
      <c r="L296" s="26"/>
    </row>
    <row r="297" spans="1:12" ht="20.25" hidden="1" customHeight="1" x14ac:dyDescent="0.3">
      <c r="A297" s="48" t="s">
        <v>232</v>
      </c>
      <c r="B297" s="52" t="s">
        <v>404</v>
      </c>
      <c r="C297" s="61"/>
      <c r="D297" s="58"/>
      <c r="E297" s="29">
        <f t="shared" si="33"/>
        <v>0</v>
      </c>
      <c r="F297" s="65">
        <v>55.000000000000007</v>
      </c>
      <c r="G297" s="84">
        <f t="shared" si="34"/>
        <v>7.9750000000000001E-2</v>
      </c>
      <c r="H297" s="34">
        <f t="shared" si="37"/>
        <v>0.1156375</v>
      </c>
      <c r="I297" s="36"/>
      <c r="J297" s="34">
        <f t="shared" si="35"/>
        <v>0</v>
      </c>
      <c r="K297" s="34">
        <f t="shared" si="36"/>
        <v>0</v>
      </c>
      <c r="L297" s="26"/>
    </row>
    <row r="298" spans="1:12" ht="20.25" hidden="1" customHeight="1" x14ac:dyDescent="0.3">
      <c r="A298" s="48" t="s">
        <v>232</v>
      </c>
      <c r="B298" s="52" t="s">
        <v>615</v>
      </c>
      <c r="C298" s="61"/>
      <c r="D298" s="58"/>
      <c r="E298" s="29">
        <f t="shared" si="33"/>
        <v>0</v>
      </c>
      <c r="F298" s="65">
        <v>55.000000000000007</v>
      </c>
      <c r="G298" s="84">
        <f t="shared" si="34"/>
        <v>7.9750000000000001E-2</v>
      </c>
      <c r="H298" s="34">
        <f t="shared" si="37"/>
        <v>0.1156375</v>
      </c>
      <c r="I298" s="36"/>
      <c r="J298" s="34">
        <f t="shared" si="35"/>
        <v>0</v>
      </c>
      <c r="K298" s="34">
        <f t="shared" si="36"/>
        <v>0</v>
      </c>
      <c r="L298" s="26"/>
    </row>
    <row r="299" spans="1:12" ht="20.25" hidden="1" customHeight="1" x14ac:dyDescent="0.3">
      <c r="A299" s="48" t="s">
        <v>232</v>
      </c>
      <c r="B299" s="52" t="s">
        <v>405</v>
      </c>
      <c r="C299" s="61"/>
      <c r="D299" s="58"/>
      <c r="E299" s="29">
        <f t="shared" si="33"/>
        <v>0</v>
      </c>
      <c r="F299" s="65">
        <v>55.000000000000007</v>
      </c>
      <c r="G299" s="84">
        <f t="shared" si="34"/>
        <v>7.9750000000000001E-2</v>
      </c>
      <c r="H299" s="34">
        <f t="shared" si="37"/>
        <v>0.1156375</v>
      </c>
      <c r="I299" s="36"/>
      <c r="J299" s="34">
        <f t="shared" si="35"/>
        <v>0</v>
      </c>
      <c r="K299" s="34">
        <f t="shared" si="36"/>
        <v>0</v>
      </c>
      <c r="L299" s="26"/>
    </row>
    <row r="300" spans="1:12" ht="20.25" hidden="1" customHeight="1" x14ac:dyDescent="0.3">
      <c r="A300" s="48" t="s">
        <v>232</v>
      </c>
      <c r="B300" s="52" t="s">
        <v>406</v>
      </c>
      <c r="C300" s="61"/>
      <c r="D300" s="58"/>
      <c r="E300" s="29">
        <f t="shared" si="33"/>
        <v>0</v>
      </c>
      <c r="F300" s="65">
        <v>55.000000000000007</v>
      </c>
      <c r="G300" s="84">
        <f t="shared" si="34"/>
        <v>7.9750000000000001E-2</v>
      </c>
      <c r="H300" s="34">
        <f t="shared" si="37"/>
        <v>0.1156375</v>
      </c>
      <c r="I300" s="36"/>
      <c r="J300" s="34">
        <f t="shared" si="35"/>
        <v>0</v>
      </c>
      <c r="K300" s="34">
        <f t="shared" si="36"/>
        <v>0</v>
      </c>
      <c r="L300" s="26"/>
    </row>
    <row r="301" spans="1:12" ht="20.25" hidden="1" customHeight="1" x14ac:dyDescent="0.3">
      <c r="A301" s="48" t="s">
        <v>232</v>
      </c>
      <c r="B301" s="52" t="s">
        <v>407</v>
      </c>
      <c r="C301" s="61"/>
      <c r="D301" s="58"/>
      <c r="E301" s="29">
        <f t="shared" si="33"/>
        <v>0</v>
      </c>
      <c r="F301" s="65">
        <v>55.000000000000007</v>
      </c>
      <c r="G301" s="84">
        <f t="shared" si="34"/>
        <v>7.9750000000000001E-2</v>
      </c>
      <c r="H301" s="34">
        <f t="shared" si="37"/>
        <v>0.1156375</v>
      </c>
      <c r="I301" s="36"/>
      <c r="J301" s="34">
        <f t="shared" si="35"/>
        <v>0</v>
      </c>
      <c r="K301" s="34">
        <f t="shared" si="36"/>
        <v>0</v>
      </c>
      <c r="L301" s="26"/>
    </row>
    <row r="302" spans="1:12" ht="20.25" customHeight="1" x14ac:dyDescent="0.3">
      <c r="A302" s="48" t="s">
        <v>232</v>
      </c>
      <c r="B302" s="52" t="s">
        <v>408</v>
      </c>
      <c r="C302" s="61"/>
      <c r="D302" s="58"/>
      <c r="E302" s="29">
        <f t="shared" si="33"/>
        <v>0</v>
      </c>
      <c r="F302" s="65">
        <v>55.000000000000007</v>
      </c>
      <c r="G302" s="84">
        <f t="shared" si="34"/>
        <v>7.9750000000000001E-2</v>
      </c>
      <c r="H302" s="34">
        <f t="shared" si="37"/>
        <v>0.1156375</v>
      </c>
      <c r="I302" s="36"/>
      <c r="J302" s="34">
        <f t="shared" si="35"/>
        <v>0</v>
      </c>
      <c r="K302" s="34">
        <f t="shared" si="36"/>
        <v>0</v>
      </c>
      <c r="L302" s="26"/>
    </row>
    <row r="303" spans="1:12" ht="20.25" customHeight="1" x14ac:dyDescent="0.3">
      <c r="A303" s="48" t="s">
        <v>683</v>
      </c>
      <c r="B303" s="52" t="s">
        <v>616</v>
      </c>
      <c r="C303" s="61" t="s">
        <v>1</v>
      </c>
      <c r="D303" s="58">
        <v>80</v>
      </c>
      <c r="E303" s="29">
        <f t="shared" si="33"/>
        <v>0.11599999999999999</v>
      </c>
      <c r="F303" s="65">
        <v>99.000000000000014</v>
      </c>
      <c r="G303" s="84">
        <f t="shared" si="34"/>
        <v>0.14355000000000001</v>
      </c>
      <c r="H303" s="34">
        <f t="shared" si="37"/>
        <v>0.32414750000000003</v>
      </c>
      <c r="I303" s="36"/>
      <c r="J303" s="34">
        <f t="shared" si="35"/>
        <v>0</v>
      </c>
      <c r="K303" s="34">
        <f t="shared" si="36"/>
        <v>0</v>
      </c>
      <c r="L303" s="26"/>
    </row>
    <row r="304" spans="1:12" ht="20.25" customHeight="1" x14ac:dyDescent="0.3">
      <c r="A304" s="48" t="s">
        <v>683</v>
      </c>
      <c r="B304" s="52" t="s">
        <v>617</v>
      </c>
      <c r="C304" s="61" t="s">
        <v>1</v>
      </c>
      <c r="D304" s="58">
        <v>80</v>
      </c>
      <c r="E304" s="29">
        <f t="shared" si="33"/>
        <v>0.11599999999999999</v>
      </c>
      <c r="F304" s="65">
        <v>99.000000000000014</v>
      </c>
      <c r="G304" s="84">
        <f t="shared" si="34"/>
        <v>0.14355000000000001</v>
      </c>
      <c r="H304" s="34">
        <f t="shared" si="37"/>
        <v>0.32414750000000003</v>
      </c>
      <c r="I304" s="36"/>
      <c r="J304" s="34">
        <f t="shared" si="35"/>
        <v>0</v>
      </c>
      <c r="K304" s="34">
        <f t="shared" si="36"/>
        <v>0</v>
      </c>
      <c r="L304" s="26"/>
    </row>
    <row r="305" spans="1:12" ht="20.25" customHeight="1" x14ac:dyDescent="0.3">
      <c r="A305" s="48" t="s">
        <v>233</v>
      </c>
      <c r="B305" s="52" t="s">
        <v>618</v>
      </c>
      <c r="C305" s="61"/>
      <c r="D305" s="58">
        <v>45</v>
      </c>
      <c r="E305" s="29">
        <f t="shared" si="33"/>
        <v>6.5250000000000002E-2</v>
      </c>
      <c r="F305" s="65">
        <v>66</v>
      </c>
      <c r="G305" s="84">
        <f t="shared" si="34"/>
        <v>9.5700000000000007E-2</v>
      </c>
      <c r="H305" s="34">
        <f t="shared" si="37"/>
        <v>0.204015</v>
      </c>
      <c r="I305" s="36"/>
      <c r="J305" s="34">
        <f t="shared" si="35"/>
        <v>0</v>
      </c>
      <c r="K305" s="34">
        <f t="shared" si="36"/>
        <v>0</v>
      </c>
      <c r="L305" s="26"/>
    </row>
    <row r="306" spans="1:12" ht="20.25" customHeight="1" x14ac:dyDescent="0.3">
      <c r="A306" s="48" t="s">
        <v>233</v>
      </c>
      <c r="B306" s="52" t="s">
        <v>619</v>
      </c>
      <c r="C306" s="61"/>
      <c r="D306" s="58">
        <v>45</v>
      </c>
      <c r="E306" s="29">
        <f t="shared" si="33"/>
        <v>6.5250000000000002E-2</v>
      </c>
      <c r="F306" s="65">
        <v>66</v>
      </c>
      <c r="G306" s="84">
        <f t="shared" si="34"/>
        <v>9.5700000000000007E-2</v>
      </c>
      <c r="H306" s="34">
        <f t="shared" si="37"/>
        <v>0.204015</v>
      </c>
      <c r="I306" s="36"/>
      <c r="J306" s="34">
        <f t="shared" si="35"/>
        <v>0</v>
      </c>
      <c r="K306" s="34">
        <f t="shared" si="36"/>
        <v>0</v>
      </c>
      <c r="L306" s="26"/>
    </row>
    <row r="307" spans="1:12" ht="20.25" customHeight="1" x14ac:dyDescent="0.3">
      <c r="A307" s="48" t="s">
        <v>233</v>
      </c>
      <c r="B307" s="52" t="s">
        <v>409</v>
      </c>
      <c r="C307" s="61"/>
      <c r="D307" s="58">
        <v>80</v>
      </c>
      <c r="E307" s="29">
        <f t="shared" si="33"/>
        <v>0.11599999999999999</v>
      </c>
      <c r="F307" s="65">
        <v>66</v>
      </c>
      <c r="G307" s="84">
        <f t="shared" si="34"/>
        <v>9.5700000000000007E-2</v>
      </c>
      <c r="H307" s="34">
        <f t="shared" si="37"/>
        <v>0.25476500000000002</v>
      </c>
      <c r="I307" s="36"/>
      <c r="J307" s="34">
        <f t="shared" si="35"/>
        <v>0</v>
      </c>
      <c r="K307" s="34">
        <f t="shared" si="36"/>
        <v>0</v>
      </c>
      <c r="L307" s="26"/>
    </row>
    <row r="308" spans="1:12" ht="20.25" customHeight="1" x14ac:dyDescent="0.3">
      <c r="A308" s="48" t="s">
        <v>233</v>
      </c>
      <c r="B308" s="52" t="s">
        <v>410</v>
      </c>
      <c r="C308" s="61"/>
      <c r="D308" s="58"/>
      <c r="E308" s="29">
        <f t="shared" si="33"/>
        <v>0</v>
      </c>
      <c r="F308" s="65">
        <v>66</v>
      </c>
      <c r="G308" s="84">
        <f t="shared" si="34"/>
        <v>9.5700000000000007E-2</v>
      </c>
      <c r="H308" s="34">
        <f t="shared" si="37"/>
        <v>0.138765</v>
      </c>
      <c r="I308" s="36"/>
      <c r="J308" s="34">
        <f t="shared" si="35"/>
        <v>0</v>
      </c>
      <c r="K308" s="34">
        <f t="shared" si="36"/>
        <v>0</v>
      </c>
      <c r="L308" s="26"/>
    </row>
    <row r="309" spans="1:12" ht="20.25" customHeight="1" x14ac:dyDescent="0.3">
      <c r="A309" s="48" t="s">
        <v>233</v>
      </c>
      <c r="B309" s="52" t="s">
        <v>411</v>
      </c>
      <c r="C309" s="61"/>
      <c r="D309" s="58"/>
      <c r="E309" s="29">
        <f t="shared" si="33"/>
        <v>0</v>
      </c>
      <c r="F309" s="65">
        <v>66</v>
      </c>
      <c r="G309" s="84">
        <f t="shared" si="34"/>
        <v>9.5700000000000007E-2</v>
      </c>
      <c r="H309" s="34">
        <f t="shared" si="37"/>
        <v>0.138765</v>
      </c>
      <c r="I309" s="36"/>
      <c r="J309" s="34">
        <f t="shared" si="35"/>
        <v>0</v>
      </c>
      <c r="K309" s="34">
        <f t="shared" si="36"/>
        <v>0</v>
      </c>
      <c r="L309" s="26"/>
    </row>
    <row r="310" spans="1:12" ht="20.25" customHeight="1" x14ac:dyDescent="0.3">
      <c r="A310" s="48" t="s">
        <v>234</v>
      </c>
      <c r="B310" s="52" t="s">
        <v>412</v>
      </c>
      <c r="C310" s="61"/>
      <c r="D310" s="58"/>
      <c r="E310" s="29">
        <f t="shared" si="33"/>
        <v>0</v>
      </c>
      <c r="F310" s="65">
        <v>85.800000000000011</v>
      </c>
      <c r="G310" s="84">
        <f t="shared" si="34"/>
        <v>0.12441000000000002</v>
      </c>
      <c r="H310" s="34">
        <f t="shared" si="37"/>
        <v>0.18039450000000001</v>
      </c>
      <c r="I310" s="36"/>
      <c r="J310" s="34">
        <f t="shared" si="35"/>
        <v>0</v>
      </c>
      <c r="K310" s="34">
        <f t="shared" si="36"/>
        <v>0</v>
      </c>
      <c r="L310" s="26"/>
    </row>
    <row r="311" spans="1:12" ht="20.25" customHeight="1" x14ac:dyDescent="0.3">
      <c r="A311" s="48" t="s">
        <v>234</v>
      </c>
      <c r="B311" s="52" t="s">
        <v>413</v>
      </c>
      <c r="C311" s="61"/>
      <c r="D311" s="58"/>
      <c r="E311" s="29">
        <f t="shared" si="33"/>
        <v>0</v>
      </c>
      <c r="F311" s="65">
        <v>85.800000000000011</v>
      </c>
      <c r="G311" s="84">
        <f t="shared" si="34"/>
        <v>0.12441000000000002</v>
      </c>
      <c r="H311" s="34">
        <f t="shared" si="37"/>
        <v>0.18039450000000001</v>
      </c>
      <c r="I311" s="36"/>
      <c r="J311" s="34">
        <f t="shared" si="35"/>
        <v>0</v>
      </c>
      <c r="K311" s="34">
        <f t="shared" si="36"/>
        <v>0</v>
      </c>
      <c r="L311" s="26"/>
    </row>
    <row r="312" spans="1:12" ht="20.25" customHeight="1" x14ac:dyDescent="0.3">
      <c r="A312" s="48" t="s">
        <v>234</v>
      </c>
      <c r="B312" s="52" t="s">
        <v>414</v>
      </c>
      <c r="C312" s="61"/>
      <c r="D312" s="58"/>
      <c r="E312" s="29">
        <f t="shared" si="33"/>
        <v>0</v>
      </c>
      <c r="F312" s="65">
        <v>85.800000000000011</v>
      </c>
      <c r="G312" s="84">
        <f t="shared" si="34"/>
        <v>0.12441000000000002</v>
      </c>
      <c r="H312" s="34">
        <f t="shared" si="37"/>
        <v>0.18039450000000001</v>
      </c>
      <c r="I312" s="36"/>
      <c r="J312" s="34">
        <f t="shared" si="35"/>
        <v>0</v>
      </c>
      <c r="K312" s="34">
        <f t="shared" si="36"/>
        <v>0</v>
      </c>
      <c r="L312" s="26"/>
    </row>
    <row r="313" spans="1:12" ht="20.25" customHeight="1" x14ac:dyDescent="0.3">
      <c r="A313" s="48" t="s">
        <v>234</v>
      </c>
      <c r="B313" s="52" t="s">
        <v>415</v>
      </c>
      <c r="C313" s="61"/>
      <c r="D313" s="58">
        <v>40</v>
      </c>
      <c r="E313" s="29">
        <f t="shared" si="33"/>
        <v>5.7999999999999996E-2</v>
      </c>
      <c r="F313" s="65">
        <v>85.800000000000011</v>
      </c>
      <c r="G313" s="84">
        <f t="shared" si="34"/>
        <v>0.12441000000000002</v>
      </c>
      <c r="H313" s="34">
        <f t="shared" si="37"/>
        <v>0.23839450000000001</v>
      </c>
      <c r="I313" s="36"/>
      <c r="J313" s="34">
        <f t="shared" si="35"/>
        <v>0</v>
      </c>
      <c r="K313" s="34">
        <f t="shared" si="36"/>
        <v>0</v>
      </c>
      <c r="L313" s="26"/>
    </row>
    <row r="314" spans="1:12" ht="20.25" customHeight="1" x14ac:dyDescent="0.3">
      <c r="A314" s="48" t="s">
        <v>234</v>
      </c>
      <c r="B314" s="52" t="s">
        <v>620</v>
      </c>
      <c r="C314" s="61"/>
      <c r="D314" s="58">
        <v>40</v>
      </c>
      <c r="E314" s="29">
        <f t="shared" si="33"/>
        <v>5.7999999999999996E-2</v>
      </c>
      <c r="F314" s="65">
        <v>85.800000000000011</v>
      </c>
      <c r="G314" s="84">
        <f t="shared" si="34"/>
        <v>0.12441000000000002</v>
      </c>
      <c r="H314" s="34">
        <f t="shared" si="37"/>
        <v>0.23839450000000001</v>
      </c>
      <c r="I314" s="36"/>
      <c r="J314" s="34">
        <f t="shared" si="35"/>
        <v>0</v>
      </c>
      <c r="K314" s="34">
        <f t="shared" si="36"/>
        <v>0</v>
      </c>
      <c r="L314" s="26"/>
    </row>
    <row r="315" spans="1:12" ht="20.25" customHeight="1" x14ac:dyDescent="0.3">
      <c r="A315" s="48" t="s">
        <v>234</v>
      </c>
      <c r="B315" s="52" t="s">
        <v>416</v>
      </c>
      <c r="C315" s="61"/>
      <c r="D315" s="58">
        <v>40</v>
      </c>
      <c r="E315" s="29">
        <f t="shared" si="33"/>
        <v>5.7999999999999996E-2</v>
      </c>
      <c r="F315" s="65">
        <v>85.800000000000011</v>
      </c>
      <c r="G315" s="84">
        <f t="shared" si="34"/>
        <v>0.12441000000000002</v>
      </c>
      <c r="H315" s="34">
        <f t="shared" si="37"/>
        <v>0.23839450000000001</v>
      </c>
      <c r="I315" s="36"/>
      <c r="J315" s="34">
        <f t="shared" si="35"/>
        <v>0</v>
      </c>
      <c r="K315" s="34">
        <f t="shared" si="36"/>
        <v>0</v>
      </c>
      <c r="L315" s="26"/>
    </row>
    <row r="316" spans="1:12" ht="20.25" customHeight="1" x14ac:dyDescent="0.3">
      <c r="A316" s="48" t="s">
        <v>234</v>
      </c>
      <c r="B316" s="52" t="s">
        <v>621</v>
      </c>
      <c r="C316" s="61"/>
      <c r="D316" s="58">
        <v>100</v>
      </c>
      <c r="E316" s="29">
        <f t="shared" si="33"/>
        <v>0.14499999999999999</v>
      </c>
      <c r="F316" s="65">
        <v>85.800000000000011</v>
      </c>
      <c r="G316" s="84">
        <f t="shared" si="34"/>
        <v>0.12441000000000002</v>
      </c>
      <c r="H316" s="34">
        <f t="shared" si="37"/>
        <v>0.32539450000000003</v>
      </c>
      <c r="I316" s="36"/>
      <c r="J316" s="34">
        <f t="shared" si="35"/>
        <v>0</v>
      </c>
      <c r="K316" s="34">
        <f t="shared" si="36"/>
        <v>0</v>
      </c>
      <c r="L316" s="26"/>
    </row>
    <row r="317" spans="1:12" ht="20.25" customHeight="1" x14ac:dyDescent="0.3">
      <c r="A317" s="48" t="s">
        <v>234</v>
      </c>
      <c r="B317" s="52" t="s">
        <v>85</v>
      </c>
      <c r="C317" s="61"/>
      <c r="D317" s="58">
        <v>40</v>
      </c>
      <c r="E317" s="29">
        <f t="shared" si="33"/>
        <v>5.7999999999999996E-2</v>
      </c>
      <c r="F317" s="65">
        <v>85.800000000000011</v>
      </c>
      <c r="G317" s="84">
        <f t="shared" si="34"/>
        <v>0.12441000000000002</v>
      </c>
      <c r="H317" s="34">
        <f t="shared" si="37"/>
        <v>0.23839450000000001</v>
      </c>
      <c r="I317" s="36"/>
      <c r="J317" s="34">
        <f t="shared" si="35"/>
        <v>0</v>
      </c>
      <c r="K317" s="34">
        <f t="shared" si="36"/>
        <v>0</v>
      </c>
      <c r="L317" s="26"/>
    </row>
    <row r="318" spans="1:12" ht="20.25" customHeight="1" x14ac:dyDescent="0.3">
      <c r="A318" s="48" t="s">
        <v>234</v>
      </c>
      <c r="B318" s="52" t="s">
        <v>86</v>
      </c>
      <c r="C318" s="61"/>
      <c r="D318" s="58">
        <v>40</v>
      </c>
      <c r="E318" s="29">
        <f t="shared" si="33"/>
        <v>5.7999999999999996E-2</v>
      </c>
      <c r="F318" s="65">
        <v>85.800000000000011</v>
      </c>
      <c r="G318" s="84">
        <f t="shared" si="34"/>
        <v>0.12441000000000002</v>
      </c>
      <c r="H318" s="34">
        <f t="shared" si="37"/>
        <v>0.23839450000000001</v>
      </c>
      <c r="I318" s="36"/>
      <c r="J318" s="34">
        <f t="shared" si="35"/>
        <v>0</v>
      </c>
      <c r="K318" s="34">
        <f t="shared" si="36"/>
        <v>0</v>
      </c>
      <c r="L318" s="26"/>
    </row>
    <row r="319" spans="1:12" ht="20.25" customHeight="1" x14ac:dyDescent="0.3">
      <c r="A319" s="48" t="s">
        <v>234</v>
      </c>
      <c r="B319" s="52" t="s">
        <v>417</v>
      </c>
      <c r="C319" s="61"/>
      <c r="D319" s="58"/>
      <c r="E319" s="29">
        <f t="shared" si="33"/>
        <v>0</v>
      </c>
      <c r="F319" s="65">
        <v>85.800000000000011</v>
      </c>
      <c r="G319" s="84">
        <f t="shared" si="34"/>
        <v>0.12441000000000002</v>
      </c>
      <c r="H319" s="34">
        <f t="shared" si="37"/>
        <v>0.18039450000000001</v>
      </c>
      <c r="I319" s="36"/>
      <c r="J319" s="34">
        <f t="shared" si="35"/>
        <v>0</v>
      </c>
      <c r="K319" s="34">
        <f t="shared" si="36"/>
        <v>0</v>
      </c>
      <c r="L319" s="26"/>
    </row>
    <row r="320" spans="1:12" ht="20.25" customHeight="1" x14ac:dyDescent="0.3">
      <c r="A320" s="48" t="s">
        <v>235</v>
      </c>
      <c r="B320" s="52" t="s">
        <v>418</v>
      </c>
      <c r="C320" s="61"/>
      <c r="D320" s="58"/>
      <c r="E320" s="29">
        <f t="shared" si="33"/>
        <v>0</v>
      </c>
      <c r="F320" s="65">
        <v>99.000000000000014</v>
      </c>
      <c r="G320" s="84">
        <f t="shared" si="34"/>
        <v>0.14355000000000001</v>
      </c>
      <c r="H320" s="34">
        <f t="shared" si="37"/>
        <v>0.20814750000000001</v>
      </c>
      <c r="I320" s="36"/>
      <c r="J320" s="34">
        <f t="shared" si="35"/>
        <v>0</v>
      </c>
      <c r="K320" s="34">
        <f t="shared" si="36"/>
        <v>0</v>
      </c>
      <c r="L320" s="26"/>
    </row>
    <row r="321" spans="1:12" ht="20.25" customHeight="1" x14ac:dyDescent="0.3">
      <c r="A321" s="48" t="s">
        <v>236</v>
      </c>
      <c r="B321" s="52" t="s">
        <v>419</v>
      </c>
      <c r="C321" s="61"/>
      <c r="D321" s="58"/>
      <c r="E321" s="29">
        <f t="shared" si="33"/>
        <v>0</v>
      </c>
      <c r="F321" s="65">
        <v>55.000000000000007</v>
      </c>
      <c r="G321" s="84">
        <f t="shared" si="34"/>
        <v>7.9750000000000001E-2</v>
      </c>
      <c r="H321" s="34">
        <f t="shared" si="37"/>
        <v>0.1156375</v>
      </c>
      <c r="I321" s="36"/>
      <c r="J321" s="34">
        <f t="shared" si="35"/>
        <v>0</v>
      </c>
      <c r="K321" s="34">
        <f t="shared" si="36"/>
        <v>0</v>
      </c>
      <c r="L321" s="26"/>
    </row>
    <row r="322" spans="1:12" ht="20.25" customHeight="1" x14ac:dyDescent="0.3">
      <c r="A322" s="48" t="s">
        <v>237</v>
      </c>
      <c r="B322" s="52" t="s">
        <v>87</v>
      </c>
      <c r="C322" s="61"/>
      <c r="D322" s="58"/>
      <c r="E322" s="29">
        <f t="shared" si="33"/>
        <v>0</v>
      </c>
      <c r="F322" s="65">
        <v>79.2</v>
      </c>
      <c r="G322" s="84">
        <f t="shared" si="34"/>
        <v>0.11484000000000001</v>
      </c>
      <c r="H322" s="34">
        <f t="shared" si="37"/>
        <v>0.166518</v>
      </c>
      <c r="I322" s="36"/>
      <c r="J322" s="34">
        <f t="shared" si="35"/>
        <v>0</v>
      </c>
      <c r="K322" s="34">
        <f t="shared" si="36"/>
        <v>0</v>
      </c>
      <c r="L322" s="26"/>
    </row>
    <row r="323" spans="1:12" ht="20.25" customHeight="1" x14ac:dyDescent="0.3">
      <c r="A323" s="48" t="s">
        <v>684</v>
      </c>
      <c r="B323" s="52" t="s">
        <v>622</v>
      </c>
      <c r="C323" s="61"/>
      <c r="D323" s="58"/>
      <c r="E323" s="29">
        <f t="shared" si="33"/>
        <v>0</v>
      </c>
      <c r="F323" s="65">
        <v>99.000000000000014</v>
      </c>
      <c r="G323" s="84">
        <f t="shared" si="34"/>
        <v>0.14355000000000001</v>
      </c>
      <c r="H323" s="34">
        <f t="shared" si="37"/>
        <v>0.20814750000000001</v>
      </c>
      <c r="I323" s="36"/>
      <c r="J323" s="34">
        <f t="shared" si="35"/>
        <v>0</v>
      </c>
      <c r="K323" s="34">
        <f t="shared" si="36"/>
        <v>0</v>
      </c>
      <c r="L323" s="26"/>
    </row>
    <row r="324" spans="1:12" ht="20.25" customHeight="1" x14ac:dyDescent="0.3">
      <c r="A324" s="48" t="s">
        <v>684</v>
      </c>
      <c r="B324" s="52" t="s">
        <v>623</v>
      </c>
      <c r="C324" s="61"/>
      <c r="D324" s="58"/>
      <c r="E324" s="29">
        <f t="shared" si="33"/>
        <v>0</v>
      </c>
      <c r="F324" s="65">
        <v>99.000000000000014</v>
      </c>
      <c r="G324" s="84">
        <f t="shared" si="34"/>
        <v>0.14355000000000001</v>
      </c>
      <c r="H324" s="34">
        <f t="shared" si="37"/>
        <v>0.20814750000000001</v>
      </c>
      <c r="I324" s="36"/>
      <c r="J324" s="34">
        <f t="shared" si="35"/>
        <v>0</v>
      </c>
      <c r="K324" s="34">
        <f t="shared" si="36"/>
        <v>0</v>
      </c>
      <c r="L324" s="26"/>
    </row>
    <row r="325" spans="1:12" ht="20.25" customHeight="1" x14ac:dyDescent="0.3">
      <c r="A325" s="48" t="s">
        <v>684</v>
      </c>
      <c r="B325" s="52" t="s">
        <v>624</v>
      </c>
      <c r="C325" s="61"/>
      <c r="D325" s="58"/>
      <c r="E325" s="29">
        <f t="shared" si="33"/>
        <v>0</v>
      </c>
      <c r="F325" s="65">
        <v>99.000000000000014</v>
      </c>
      <c r="G325" s="84">
        <f t="shared" si="34"/>
        <v>0.14355000000000001</v>
      </c>
      <c r="H325" s="34">
        <f t="shared" si="37"/>
        <v>0.20814750000000001</v>
      </c>
      <c r="I325" s="36"/>
      <c r="J325" s="34">
        <f t="shared" si="35"/>
        <v>0</v>
      </c>
      <c r="K325" s="34">
        <f t="shared" si="36"/>
        <v>0</v>
      </c>
      <c r="L325" s="26"/>
    </row>
    <row r="326" spans="1:12" ht="20.25" customHeight="1" x14ac:dyDescent="0.3">
      <c r="A326" s="48" t="s">
        <v>238</v>
      </c>
      <c r="B326" s="52" t="s">
        <v>420</v>
      </c>
      <c r="C326" s="61"/>
      <c r="D326" s="58"/>
      <c r="E326" s="29">
        <f t="shared" si="33"/>
        <v>0</v>
      </c>
      <c r="F326" s="65">
        <v>26.400000000000002</v>
      </c>
      <c r="G326" s="84">
        <f t="shared" si="34"/>
        <v>3.8280000000000002E-2</v>
      </c>
      <c r="H326" s="34">
        <f t="shared" si="37"/>
        <v>5.5506E-2</v>
      </c>
      <c r="I326" s="36"/>
      <c r="J326" s="34">
        <f t="shared" si="35"/>
        <v>0</v>
      </c>
      <c r="K326" s="34">
        <f t="shared" si="36"/>
        <v>0</v>
      </c>
      <c r="L326" s="26"/>
    </row>
    <row r="327" spans="1:12" ht="20.25" customHeight="1" x14ac:dyDescent="0.3">
      <c r="A327" s="48" t="s">
        <v>238</v>
      </c>
      <c r="B327" s="52" t="s">
        <v>421</v>
      </c>
      <c r="C327" s="61"/>
      <c r="D327" s="58"/>
      <c r="E327" s="29">
        <f t="shared" si="33"/>
        <v>0</v>
      </c>
      <c r="F327" s="65">
        <v>26.400000000000002</v>
      </c>
      <c r="G327" s="84">
        <f t="shared" si="34"/>
        <v>3.8280000000000002E-2</v>
      </c>
      <c r="H327" s="34">
        <f t="shared" si="37"/>
        <v>5.5506E-2</v>
      </c>
      <c r="I327" s="36"/>
      <c r="J327" s="34">
        <f t="shared" si="35"/>
        <v>0</v>
      </c>
      <c r="K327" s="34">
        <f t="shared" si="36"/>
        <v>0</v>
      </c>
      <c r="L327" s="26"/>
    </row>
    <row r="328" spans="1:12" s="2" customFormat="1" ht="20.25" customHeight="1" x14ac:dyDescent="0.35">
      <c r="A328" s="48" t="s">
        <v>238</v>
      </c>
      <c r="B328" s="52" t="s">
        <v>422</v>
      </c>
      <c r="C328" s="61"/>
      <c r="D328" s="58"/>
      <c r="E328" s="29">
        <f t="shared" si="33"/>
        <v>0</v>
      </c>
      <c r="F328" s="65">
        <v>26.400000000000002</v>
      </c>
      <c r="G328" s="84">
        <f t="shared" si="34"/>
        <v>3.8280000000000002E-2</v>
      </c>
      <c r="H328" s="34">
        <f t="shared" si="37"/>
        <v>5.5506E-2</v>
      </c>
      <c r="I328" s="39"/>
      <c r="J328" s="34">
        <f t="shared" si="35"/>
        <v>0</v>
      </c>
      <c r="K328" s="34">
        <f t="shared" si="36"/>
        <v>0</v>
      </c>
      <c r="L328" s="26"/>
    </row>
    <row r="329" spans="1:12" ht="20.25" customHeight="1" x14ac:dyDescent="0.3">
      <c r="A329" s="48" t="s">
        <v>238</v>
      </c>
      <c r="B329" s="52" t="s">
        <v>88</v>
      </c>
      <c r="C329" s="61"/>
      <c r="D329" s="58"/>
      <c r="E329" s="29">
        <f t="shared" si="33"/>
        <v>0</v>
      </c>
      <c r="F329" s="65">
        <v>26.400000000000002</v>
      </c>
      <c r="G329" s="84">
        <f t="shared" si="34"/>
        <v>3.8280000000000002E-2</v>
      </c>
      <c r="H329" s="34">
        <f t="shared" si="37"/>
        <v>5.5506E-2</v>
      </c>
      <c r="I329" s="36"/>
      <c r="J329" s="34">
        <f t="shared" si="35"/>
        <v>0</v>
      </c>
      <c r="K329" s="34">
        <f t="shared" si="36"/>
        <v>0</v>
      </c>
      <c r="L329" s="26"/>
    </row>
    <row r="330" spans="1:12" ht="20.25" customHeight="1" x14ac:dyDescent="0.3">
      <c r="A330" s="48" t="s">
        <v>238</v>
      </c>
      <c r="B330" s="52" t="s">
        <v>89</v>
      </c>
      <c r="C330" s="61"/>
      <c r="D330" s="58"/>
      <c r="E330" s="29">
        <f t="shared" ref="E330:E393" si="38">(D330/1000)*1.45</f>
        <v>0</v>
      </c>
      <c r="F330" s="65">
        <v>26.400000000000002</v>
      </c>
      <c r="G330" s="84">
        <f t="shared" si="34"/>
        <v>3.8280000000000002E-2</v>
      </c>
      <c r="H330" s="34">
        <f t="shared" si="37"/>
        <v>5.5506E-2</v>
      </c>
      <c r="I330" s="36"/>
      <c r="J330" s="34">
        <f t="shared" si="35"/>
        <v>0</v>
      </c>
      <c r="K330" s="34">
        <f t="shared" si="36"/>
        <v>0</v>
      </c>
      <c r="L330" s="26"/>
    </row>
    <row r="331" spans="1:12" ht="20.25" customHeight="1" x14ac:dyDescent="0.3">
      <c r="A331" s="48" t="s">
        <v>238</v>
      </c>
      <c r="B331" s="52" t="s">
        <v>90</v>
      </c>
      <c r="C331" s="61"/>
      <c r="D331" s="58"/>
      <c r="E331" s="29">
        <f t="shared" si="38"/>
        <v>0</v>
      </c>
      <c r="F331" s="65">
        <v>26.400000000000002</v>
      </c>
      <c r="G331" s="84">
        <f t="shared" ref="G331:G394" si="39">(F331/1000)*1.45</f>
        <v>3.8280000000000002E-2</v>
      </c>
      <c r="H331" s="34">
        <f t="shared" si="37"/>
        <v>5.5506E-2</v>
      </c>
      <c r="I331" s="36"/>
      <c r="J331" s="34">
        <f t="shared" si="35"/>
        <v>0</v>
      </c>
      <c r="K331" s="34">
        <f t="shared" si="36"/>
        <v>0</v>
      </c>
      <c r="L331" s="26"/>
    </row>
    <row r="332" spans="1:12" ht="20.25" customHeight="1" x14ac:dyDescent="0.3">
      <c r="A332" s="48" t="s">
        <v>238</v>
      </c>
      <c r="B332" s="52" t="s">
        <v>423</v>
      </c>
      <c r="C332" s="61"/>
      <c r="D332" s="58"/>
      <c r="E332" s="29">
        <f t="shared" si="38"/>
        <v>0</v>
      </c>
      <c r="F332" s="65">
        <v>26.400000000000002</v>
      </c>
      <c r="G332" s="84">
        <f t="shared" si="39"/>
        <v>3.8280000000000002E-2</v>
      </c>
      <c r="H332" s="34">
        <f t="shared" si="37"/>
        <v>5.5506E-2</v>
      </c>
      <c r="I332" s="36"/>
      <c r="J332" s="34">
        <f t="shared" si="35"/>
        <v>0</v>
      </c>
      <c r="K332" s="34">
        <f t="shared" si="36"/>
        <v>0</v>
      </c>
      <c r="L332" s="26"/>
    </row>
    <row r="333" spans="1:12" ht="20.25" customHeight="1" x14ac:dyDescent="0.3">
      <c r="A333" s="48" t="s">
        <v>238</v>
      </c>
      <c r="B333" s="52" t="s">
        <v>424</v>
      </c>
      <c r="C333" s="61"/>
      <c r="D333" s="58"/>
      <c r="E333" s="29">
        <f t="shared" si="38"/>
        <v>0</v>
      </c>
      <c r="F333" s="65">
        <v>26.400000000000002</v>
      </c>
      <c r="G333" s="84">
        <f t="shared" si="39"/>
        <v>3.8280000000000002E-2</v>
      </c>
      <c r="H333" s="34">
        <f t="shared" si="37"/>
        <v>5.5506E-2</v>
      </c>
      <c r="I333" s="36"/>
      <c r="J333" s="34">
        <f t="shared" si="35"/>
        <v>0</v>
      </c>
      <c r="K333" s="34">
        <f t="shared" si="36"/>
        <v>0</v>
      </c>
      <c r="L333" s="26"/>
    </row>
    <row r="334" spans="1:12" ht="20.25" customHeight="1" x14ac:dyDescent="0.3">
      <c r="A334" s="48" t="s">
        <v>239</v>
      </c>
      <c r="B334" s="52" t="s">
        <v>625</v>
      </c>
      <c r="C334" s="61"/>
      <c r="D334" s="58"/>
      <c r="E334" s="29">
        <f t="shared" si="38"/>
        <v>0</v>
      </c>
      <c r="F334" s="65">
        <v>110.00000000000001</v>
      </c>
      <c r="G334" s="84">
        <f t="shared" si="39"/>
        <v>0.1595</v>
      </c>
      <c r="H334" s="34">
        <f t="shared" si="37"/>
        <v>0.23127500000000001</v>
      </c>
      <c r="I334" s="36"/>
      <c r="J334" s="34">
        <f t="shared" si="35"/>
        <v>0</v>
      </c>
      <c r="K334" s="34">
        <f t="shared" si="36"/>
        <v>0</v>
      </c>
      <c r="L334" s="26"/>
    </row>
    <row r="335" spans="1:12" ht="20.25" customHeight="1" x14ac:dyDescent="0.3">
      <c r="A335" s="48" t="s">
        <v>239</v>
      </c>
      <c r="B335" s="52" t="s">
        <v>91</v>
      </c>
      <c r="C335" s="61"/>
      <c r="D335" s="58"/>
      <c r="E335" s="29">
        <f t="shared" si="38"/>
        <v>0</v>
      </c>
      <c r="F335" s="65">
        <v>110.00000000000001</v>
      </c>
      <c r="G335" s="84">
        <f t="shared" si="39"/>
        <v>0.1595</v>
      </c>
      <c r="H335" s="34">
        <f t="shared" si="37"/>
        <v>0.23127500000000001</v>
      </c>
      <c r="I335" s="36"/>
      <c r="J335" s="34">
        <f t="shared" ref="J335:J398" si="40">I335*H335</f>
        <v>0</v>
      </c>
      <c r="K335" s="34">
        <f t="shared" ref="K335:K398" si="41">J335-(J335*$L$10)</f>
        <v>0</v>
      </c>
      <c r="L335" s="26"/>
    </row>
    <row r="336" spans="1:12" ht="20.25" customHeight="1" x14ac:dyDescent="0.3">
      <c r="A336" s="48" t="s">
        <v>239</v>
      </c>
      <c r="B336" s="52" t="s">
        <v>425</v>
      </c>
      <c r="C336" s="61"/>
      <c r="D336" s="58">
        <v>150</v>
      </c>
      <c r="E336" s="29">
        <f t="shared" si="38"/>
        <v>0.2175</v>
      </c>
      <c r="F336" s="65">
        <v>110.00000000000001</v>
      </c>
      <c r="G336" s="84">
        <f t="shared" si="39"/>
        <v>0.1595</v>
      </c>
      <c r="H336" s="34">
        <f t="shared" si="37"/>
        <v>0.44877500000000003</v>
      </c>
      <c r="I336" s="36"/>
      <c r="J336" s="34">
        <f t="shared" si="40"/>
        <v>0</v>
      </c>
      <c r="K336" s="34">
        <f t="shared" si="41"/>
        <v>0</v>
      </c>
      <c r="L336" s="26"/>
    </row>
    <row r="337" spans="1:12" ht="20.25" customHeight="1" x14ac:dyDescent="0.3">
      <c r="A337" s="48" t="s">
        <v>239</v>
      </c>
      <c r="B337" s="52" t="s">
        <v>426</v>
      </c>
      <c r="C337" s="61"/>
      <c r="D337" s="58"/>
      <c r="E337" s="29">
        <f t="shared" si="38"/>
        <v>0</v>
      </c>
      <c r="F337" s="65">
        <v>110.00000000000001</v>
      </c>
      <c r="G337" s="84">
        <f t="shared" si="39"/>
        <v>0.1595</v>
      </c>
      <c r="H337" s="34">
        <f t="shared" si="37"/>
        <v>0.23127500000000001</v>
      </c>
      <c r="I337" s="36"/>
      <c r="J337" s="34">
        <f t="shared" si="40"/>
        <v>0</v>
      </c>
      <c r="K337" s="34">
        <f t="shared" si="41"/>
        <v>0</v>
      </c>
      <c r="L337" s="26"/>
    </row>
    <row r="338" spans="1:12" ht="20.25" customHeight="1" x14ac:dyDescent="0.3">
      <c r="A338" s="48" t="s">
        <v>240</v>
      </c>
      <c r="B338" s="52" t="s">
        <v>92</v>
      </c>
      <c r="C338" s="61"/>
      <c r="D338" s="58"/>
      <c r="E338" s="29">
        <f t="shared" si="38"/>
        <v>0</v>
      </c>
      <c r="F338" s="65">
        <v>66</v>
      </c>
      <c r="G338" s="84">
        <f t="shared" si="39"/>
        <v>9.5700000000000007E-2</v>
      </c>
      <c r="H338" s="34">
        <f t="shared" si="37"/>
        <v>0.138765</v>
      </c>
      <c r="I338" s="36"/>
      <c r="J338" s="34">
        <f t="shared" si="40"/>
        <v>0</v>
      </c>
      <c r="K338" s="34">
        <f t="shared" si="41"/>
        <v>0</v>
      </c>
      <c r="L338" s="26"/>
    </row>
    <row r="339" spans="1:12" ht="20.25" customHeight="1" x14ac:dyDescent="0.3">
      <c r="A339" s="48" t="s">
        <v>240</v>
      </c>
      <c r="B339" s="52" t="s">
        <v>427</v>
      </c>
      <c r="C339" s="61"/>
      <c r="D339" s="58"/>
      <c r="E339" s="29">
        <f t="shared" si="38"/>
        <v>0</v>
      </c>
      <c r="F339" s="65">
        <v>66</v>
      </c>
      <c r="G339" s="84">
        <f t="shared" si="39"/>
        <v>9.5700000000000007E-2</v>
      </c>
      <c r="H339" s="34">
        <f t="shared" si="37"/>
        <v>0.138765</v>
      </c>
      <c r="I339" s="36"/>
      <c r="J339" s="34">
        <f t="shared" si="40"/>
        <v>0</v>
      </c>
      <c r="K339" s="34">
        <f t="shared" si="41"/>
        <v>0</v>
      </c>
      <c r="L339" s="26"/>
    </row>
    <row r="340" spans="1:12" ht="20.25" customHeight="1" x14ac:dyDescent="0.3">
      <c r="A340" s="48" t="s">
        <v>240</v>
      </c>
      <c r="B340" s="52" t="s">
        <v>428</v>
      </c>
      <c r="C340" s="61"/>
      <c r="D340" s="58"/>
      <c r="E340" s="29">
        <f t="shared" si="38"/>
        <v>0</v>
      </c>
      <c r="F340" s="65">
        <v>55.000000000000007</v>
      </c>
      <c r="G340" s="84">
        <f t="shared" si="39"/>
        <v>7.9750000000000001E-2</v>
      </c>
      <c r="H340" s="34">
        <f t="shared" si="37"/>
        <v>0.1156375</v>
      </c>
      <c r="I340" s="36"/>
      <c r="J340" s="34">
        <f t="shared" si="40"/>
        <v>0</v>
      </c>
      <c r="K340" s="34">
        <f t="shared" si="41"/>
        <v>0</v>
      </c>
      <c r="L340" s="26"/>
    </row>
    <row r="341" spans="1:12" ht="20.25" customHeight="1" x14ac:dyDescent="0.3">
      <c r="A341" s="48" t="s">
        <v>240</v>
      </c>
      <c r="B341" s="52" t="s">
        <v>626</v>
      </c>
      <c r="C341" s="61"/>
      <c r="D341" s="58"/>
      <c r="E341" s="29">
        <f t="shared" si="38"/>
        <v>0</v>
      </c>
      <c r="F341" s="65">
        <v>55.000000000000007</v>
      </c>
      <c r="G341" s="84">
        <f t="shared" si="39"/>
        <v>7.9750000000000001E-2</v>
      </c>
      <c r="H341" s="34">
        <f t="shared" si="37"/>
        <v>0.1156375</v>
      </c>
      <c r="I341" s="36"/>
      <c r="J341" s="34">
        <f t="shared" si="40"/>
        <v>0</v>
      </c>
      <c r="K341" s="34">
        <f t="shared" si="41"/>
        <v>0</v>
      </c>
      <c r="L341" s="26"/>
    </row>
    <row r="342" spans="1:12" ht="20.25" customHeight="1" x14ac:dyDescent="0.3">
      <c r="A342" s="48" t="s">
        <v>240</v>
      </c>
      <c r="B342" s="52" t="s">
        <v>429</v>
      </c>
      <c r="C342" s="61"/>
      <c r="D342" s="58"/>
      <c r="E342" s="29">
        <f t="shared" si="38"/>
        <v>0</v>
      </c>
      <c r="F342" s="65">
        <v>85.800000000000011</v>
      </c>
      <c r="G342" s="84">
        <f t="shared" si="39"/>
        <v>0.12441000000000002</v>
      </c>
      <c r="H342" s="34">
        <f t="shared" si="37"/>
        <v>0.18039450000000001</v>
      </c>
      <c r="I342" s="36"/>
      <c r="J342" s="34">
        <f t="shared" si="40"/>
        <v>0</v>
      </c>
      <c r="K342" s="34">
        <f t="shared" si="41"/>
        <v>0</v>
      </c>
      <c r="L342" s="26"/>
    </row>
    <row r="343" spans="1:12" ht="20.25" customHeight="1" x14ac:dyDescent="0.3">
      <c r="A343" s="48" t="s">
        <v>240</v>
      </c>
      <c r="B343" s="52" t="s">
        <v>136</v>
      </c>
      <c r="C343" s="61"/>
      <c r="D343" s="58"/>
      <c r="E343" s="29">
        <f t="shared" si="38"/>
        <v>0</v>
      </c>
      <c r="F343" s="65">
        <v>85.800000000000011</v>
      </c>
      <c r="G343" s="84">
        <f t="shared" si="39"/>
        <v>0.12441000000000002</v>
      </c>
      <c r="H343" s="34">
        <f t="shared" si="37"/>
        <v>0.18039450000000001</v>
      </c>
      <c r="I343" s="36"/>
      <c r="J343" s="34">
        <f t="shared" si="40"/>
        <v>0</v>
      </c>
      <c r="K343" s="34">
        <f t="shared" si="41"/>
        <v>0</v>
      </c>
      <c r="L343" s="26"/>
    </row>
    <row r="344" spans="1:12" s="6" customFormat="1" ht="20.25" customHeight="1" x14ac:dyDescent="0.35">
      <c r="A344" s="48" t="s">
        <v>240</v>
      </c>
      <c r="B344" s="52" t="s">
        <v>430</v>
      </c>
      <c r="C344" s="61"/>
      <c r="D344" s="58">
        <v>40</v>
      </c>
      <c r="E344" s="29">
        <f t="shared" si="38"/>
        <v>5.7999999999999996E-2</v>
      </c>
      <c r="F344" s="65">
        <v>66</v>
      </c>
      <c r="G344" s="84">
        <f t="shared" si="39"/>
        <v>9.5700000000000007E-2</v>
      </c>
      <c r="H344" s="34">
        <f t="shared" si="37"/>
        <v>0.196765</v>
      </c>
      <c r="I344" s="40"/>
      <c r="J344" s="34">
        <f t="shared" si="40"/>
        <v>0</v>
      </c>
      <c r="K344" s="34">
        <f t="shared" si="41"/>
        <v>0</v>
      </c>
      <c r="L344" s="26"/>
    </row>
    <row r="345" spans="1:12" s="6" customFormat="1" ht="20.25" customHeight="1" x14ac:dyDescent="0.35">
      <c r="A345" s="48" t="s">
        <v>240</v>
      </c>
      <c r="B345" s="52" t="s">
        <v>431</v>
      </c>
      <c r="C345" s="61"/>
      <c r="D345" s="58">
        <v>45</v>
      </c>
      <c r="E345" s="29">
        <f t="shared" si="38"/>
        <v>6.5250000000000002E-2</v>
      </c>
      <c r="F345" s="65">
        <v>66</v>
      </c>
      <c r="G345" s="84">
        <f t="shared" si="39"/>
        <v>9.5700000000000007E-2</v>
      </c>
      <c r="H345" s="34">
        <f t="shared" si="37"/>
        <v>0.204015</v>
      </c>
      <c r="I345" s="40"/>
      <c r="J345" s="34">
        <f t="shared" si="40"/>
        <v>0</v>
      </c>
      <c r="K345" s="34">
        <f t="shared" si="41"/>
        <v>0</v>
      </c>
      <c r="L345" s="26"/>
    </row>
    <row r="346" spans="1:12" ht="20.25" customHeight="1" x14ac:dyDescent="0.3">
      <c r="A346" s="48" t="s">
        <v>241</v>
      </c>
      <c r="B346" s="52" t="s">
        <v>432</v>
      </c>
      <c r="C346" s="61"/>
      <c r="D346" s="58"/>
      <c r="E346" s="29">
        <f t="shared" si="38"/>
        <v>0</v>
      </c>
      <c r="F346" s="65">
        <v>85.800000000000011</v>
      </c>
      <c r="G346" s="84">
        <f t="shared" si="39"/>
        <v>0.12441000000000002</v>
      </c>
      <c r="H346" s="34">
        <f t="shared" si="37"/>
        <v>0.18039450000000001</v>
      </c>
      <c r="I346" s="36"/>
      <c r="J346" s="34">
        <f t="shared" si="40"/>
        <v>0</v>
      </c>
      <c r="K346" s="34">
        <f t="shared" si="41"/>
        <v>0</v>
      </c>
      <c r="L346" s="26"/>
    </row>
    <row r="347" spans="1:12" ht="20.25" customHeight="1" x14ac:dyDescent="0.3">
      <c r="A347" s="48" t="s">
        <v>241</v>
      </c>
      <c r="B347" s="52" t="s">
        <v>433</v>
      </c>
      <c r="C347" s="61"/>
      <c r="D347" s="58">
        <v>40</v>
      </c>
      <c r="E347" s="29">
        <f t="shared" si="38"/>
        <v>5.7999999999999996E-2</v>
      </c>
      <c r="F347" s="65">
        <v>85.800000000000011</v>
      </c>
      <c r="G347" s="84">
        <f t="shared" si="39"/>
        <v>0.12441000000000002</v>
      </c>
      <c r="H347" s="34">
        <f t="shared" ref="H347:H410" si="42">(G347*1.45)+E347</f>
        <v>0.23839450000000001</v>
      </c>
      <c r="I347" s="36"/>
      <c r="J347" s="34">
        <f t="shared" si="40"/>
        <v>0</v>
      </c>
      <c r="K347" s="34">
        <f t="shared" si="41"/>
        <v>0</v>
      </c>
      <c r="L347" s="26"/>
    </row>
    <row r="348" spans="1:12" ht="20.25" customHeight="1" x14ac:dyDescent="0.3">
      <c r="A348" s="48" t="s">
        <v>685</v>
      </c>
      <c r="B348" s="52" t="s">
        <v>627</v>
      </c>
      <c r="C348" s="61"/>
      <c r="D348" s="58">
        <v>110</v>
      </c>
      <c r="E348" s="29">
        <f t="shared" si="38"/>
        <v>0.1595</v>
      </c>
      <c r="F348" s="65">
        <v>198.00000000000003</v>
      </c>
      <c r="G348" s="84">
        <f t="shared" si="39"/>
        <v>0.28710000000000002</v>
      </c>
      <c r="H348" s="34">
        <f t="shared" si="42"/>
        <v>0.57579500000000006</v>
      </c>
      <c r="I348" s="36"/>
      <c r="J348" s="34">
        <f t="shared" si="40"/>
        <v>0</v>
      </c>
      <c r="K348" s="34">
        <f t="shared" si="41"/>
        <v>0</v>
      </c>
      <c r="L348" s="26"/>
    </row>
    <row r="349" spans="1:12" ht="20.25" customHeight="1" x14ac:dyDescent="0.3">
      <c r="A349" s="48" t="s">
        <v>242</v>
      </c>
      <c r="B349" s="52" t="s">
        <v>434</v>
      </c>
      <c r="C349" s="61"/>
      <c r="D349" s="58">
        <v>170</v>
      </c>
      <c r="E349" s="29">
        <f t="shared" si="38"/>
        <v>0.2465</v>
      </c>
      <c r="F349" s="65">
        <v>198.00000000000003</v>
      </c>
      <c r="G349" s="84">
        <f t="shared" si="39"/>
        <v>0.28710000000000002</v>
      </c>
      <c r="H349" s="34">
        <f t="shared" si="42"/>
        <v>0.66279500000000002</v>
      </c>
      <c r="I349" s="36"/>
      <c r="J349" s="34">
        <f t="shared" si="40"/>
        <v>0</v>
      </c>
      <c r="K349" s="34">
        <f t="shared" si="41"/>
        <v>0</v>
      </c>
      <c r="L349" s="26"/>
    </row>
    <row r="350" spans="1:12" ht="20.25" customHeight="1" x14ac:dyDescent="0.3">
      <c r="A350" s="48" t="s">
        <v>242</v>
      </c>
      <c r="B350" s="52" t="s">
        <v>93</v>
      </c>
      <c r="C350" s="61"/>
      <c r="D350" s="58">
        <v>170</v>
      </c>
      <c r="E350" s="29">
        <f t="shared" si="38"/>
        <v>0.2465</v>
      </c>
      <c r="F350" s="65">
        <v>198.00000000000003</v>
      </c>
      <c r="G350" s="84">
        <f t="shared" si="39"/>
        <v>0.28710000000000002</v>
      </c>
      <c r="H350" s="34">
        <f t="shared" si="42"/>
        <v>0.66279500000000002</v>
      </c>
      <c r="I350" s="36"/>
      <c r="J350" s="34">
        <f t="shared" si="40"/>
        <v>0</v>
      </c>
      <c r="K350" s="34">
        <f t="shared" si="41"/>
        <v>0</v>
      </c>
      <c r="L350" s="26"/>
    </row>
    <row r="351" spans="1:12" ht="20.25" customHeight="1" x14ac:dyDescent="0.3">
      <c r="A351" s="48" t="s">
        <v>242</v>
      </c>
      <c r="B351" s="52" t="s">
        <v>628</v>
      </c>
      <c r="C351" s="62" t="s">
        <v>699</v>
      </c>
      <c r="D351" s="58">
        <v>170</v>
      </c>
      <c r="E351" s="29">
        <f t="shared" si="38"/>
        <v>0.2465</v>
      </c>
      <c r="F351" s="65">
        <v>198.00000000000003</v>
      </c>
      <c r="G351" s="84">
        <f t="shared" si="39"/>
        <v>0.28710000000000002</v>
      </c>
      <c r="H351" s="34">
        <f t="shared" si="42"/>
        <v>0.66279500000000002</v>
      </c>
      <c r="I351" s="36"/>
      <c r="J351" s="34">
        <f t="shared" si="40"/>
        <v>0</v>
      </c>
      <c r="K351" s="34">
        <f t="shared" si="41"/>
        <v>0</v>
      </c>
      <c r="L351" s="26"/>
    </row>
    <row r="352" spans="1:12" ht="20.25" customHeight="1" x14ac:dyDescent="0.3">
      <c r="A352" s="48" t="s">
        <v>242</v>
      </c>
      <c r="B352" s="52" t="s">
        <v>629</v>
      </c>
      <c r="C352" s="61" t="s">
        <v>699</v>
      </c>
      <c r="D352" s="58">
        <v>170</v>
      </c>
      <c r="E352" s="29">
        <f t="shared" si="38"/>
        <v>0.2465</v>
      </c>
      <c r="F352" s="65">
        <v>198.00000000000003</v>
      </c>
      <c r="G352" s="84">
        <f t="shared" si="39"/>
        <v>0.28710000000000002</v>
      </c>
      <c r="H352" s="34">
        <f t="shared" si="42"/>
        <v>0.66279500000000002</v>
      </c>
      <c r="I352" s="36"/>
      <c r="J352" s="34">
        <f t="shared" si="40"/>
        <v>0</v>
      </c>
      <c r="K352" s="34">
        <f t="shared" si="41"/>
        <v>0</v>
      </c>
      <c r="L352" s="26"/>
    </row>
    <row r="353" spans="1:12" ht="20.25" customHeight="1" x14ac:dyDescent="0.3">
      <c r="A353" s="48" t="s">
        <v>242</v>
      </c>
      <c r="B353" s="52" t="s">
        <v>630</v>
      </c>
      <c r="C353" s="61" t="s">
        <v>699</v>
      </c>
      <c r="D353" s="58">
        <v>170</v>
      </c>
      <c r="E353" s="29">
        <f t="shared" si="38"/>
        <v>0.2465</v>
      </c>
      <c r="F353" s="65">
        <v>198.00000000000003</v>
      </c>
      <c r="G353" s="84">
        <f t="shared" si="39"/>
        <v>0.28710000000000002</v>
      </c>
      <c r="H353" s="34">
        <f t="shared" si="42"/>
        <v>0.66279500000000002</v>
      </c>
      <c r="I353" s="36"/>
      <c r="J353" s="34">
        <f t="shared" si="40"/>
        <v>0</v>
      </c>
      <c r="K353" s="34">
        <f t="shared" si="41"/>
        <v>0</v>
      </c>
      <c r="L353" s="26"/>
    </row>
    <row r="354" spans="1:12" ht="20.25" customHeight="1" x14ac:dyDescent="0.3">
      <c r="A354" s="48" t="s">
        <v>242</v>
      </c>
      <c r="B354" s="52" t="s">
        <v>631</v>
      </c>
      <c r="C354" s="61" t="s">
        <v>699</v>
      </c>
      <c r="D354" s="58">
        <v>170</v>
      </c>
      <c r="E354" s="29">
        <f t="shared" si="38"/>
        <v>0.2465</v>
      </c>
      <c r="F354" s="65">
        <v>198.00000000000003</v>
      </c>
      <c r="G354" s="84">
        <f t="shared" si="39"/>
        <v>0.28710000000000002</v>
      </c>
      <c r="H354" s="34">
        <f t="shared" si="42"/>
        <v>0.66279500000000002</v>
      </c>
      <c r="I354" s="36"/>
      <c r="J354" s="34">
        <f t="shared" si="40"/>
        <v>0</v>
      </c>
      <c r="K354" s="34">
        <f t="shared" si="41"/>
        <v>0</v>
      </c>
      <c r="L354" s="26"/>
    </row>
    <row r="355" spans="1:12" ht="20.25" customHeight="1" x14ac:dyDescent="0.3">
      <c r="A355" s="48" t="s">
        <v>242</v>
      </c>
      <c r="B355" s="52" t="s">
        <v>632</v>
      </c>
      <c r="C355" s="61" t="s">
        <v>699</v>
      </c>
      <c r="D355" s="58">
        <v>170</v>
      </c>
      <c r="E355" s="29">
        <f t="shared" si="38"/>
        <v>0.2465</v>
      </c>
      <c r="F355" s="65">
        <v>198.00000000000003</v>
      </c>
      <c r="G355" s="84">
        <f t="shared" si="39"/>
        <v>0.28710000000000002</v>
      </c>
      <c r="H355" s="34">
        <f t="shared" si="42"/>
        <v>0.66279500000000002</v>
      </c>
      <c r="I355" s="36"/>
      <c r="J355" s="34">
        <f t="shared" si="40"/>
        <v>0</v>
      </c>
      <c r="K355" s="34">
        <f t="shared" si="41"/>
        <v>0</v>
      </c>
      <c r="L355" s="26"/>
    </row>
    <row r="356" spans="1:12" ht="20.25" customHeight="1" x14ac:dyDescent="0.3">
      <c r="A356" s="48" t="s">
        <v>242</v>
      </c>
      <c r="B356" s="52" t="s">
        <v>633</v>
      </c>
      <c r="C356" s="61" t="s">
        <v>699</v>
      </c>
      <c r="D356" s="58">
        <v>170</v>
      </c>
      <c r="E356" s="29">
        <f t="shared" si="38"/>
        <v>0.2465</v>
      </c>
      <c r="F356" s="65">
        <v>198.00000000000003</v>
      </c>
      <c r="G356" s="84">
        <f t="shared" si="39"/>
        <v>0.28710000000000002</v>
      </c>
      <c r="H356" s="34">
        <f t="shared" si="42"/>
        <v>0.66279500000000002</v>
      </c>
      <c r="I356" s="36"/>
      <c r="J356" s="34">
        <f t="shared" si="40"/>
        <v>0</v>
      </c>
      <c r="K356" s="34">
        <f t="shared" si="41"/>
        <v>0</v>
      </c>
      <c r="L356" s="26"/>
    </row>
    <row r="357" spans="1:12" ht="20.25" customHeight="1" x14ac:dyDescent="0.3">
      <c r="A357" s="48" t="s">
        <v>242</v>
      </c>
      <c r="B357" s="52" t="s">
        <v>634</v>
      </c>
      <c r="C357" s="61" t="s">
        <v>699</v>
      </c>
      <c r="D357" s="58">
        <v>170</v>
      </c>
      <c r="E357" s="29">
        <f t="shared" si="38"/>
        <v>0.2465</v>
      </c>
      <c r="F357" s="65">
        <v>198.00000000000003</v>
      </c>
      <c r="G357" s="84">
        <f t="shared" si="39"/>
        <v>0.28710000000000002</v>
      </c>
      <c r="H357" s="34">
        <f t="shared" si="42"/>
        <v>0.66279500000000002</v>
      </c>
      <c r="I357" s="36"/>
      <c r="J357" s="34">
        <f t="shared" si="40"/>
        <v>0</v>
      </c>
      <c r="K357" s="34">
        <f t="shared" si="41"/>
        <v>0</v>
      </c>
      <c r="L357" s="26"/>
    </row>
    <row r="358" spans="1:12" ht="20.25" customHeight="1" x14ac:dyDescent="0.3">
      <c r="A358" s="48" t="s">
        <v>242</v>
      </c>
      <c r="B358" s="52" t="s">
        <v>635</v>
      </c>
      <c r="C358" s="61" t="s">
        <v>699</v>
      </c>
      <c r="D358" s="58">
        <v>170</v>
      </c>
      <c r="E358" s="29">
        <f t="shared" si="38"/>
        <v>0.2465</v>
      </c>
      <c r="F358" s="65">
        <v>198.00000000000003</v>
      </c>
      <c r="G358" s="84">
        <f t="shared" si="39"/>
        <v>0.28710000000000002</v>
      </c>
      <c r="H358" s="34">
        <f t="shared" si="42"/>
        <v>0.66279500000000002</v>
      </c>
      <c r="I358" s="36"/>
      <c r="J358" s="34">
        <f t="shared" si="40"/>
        <v>0</v>
      </c>
      <c r="K358" s="34">
        <f t="shared" si="41"/>
        <v>0</v>
      </c>
      <c r="L358" s="26"/>
    </row>
    <row r="359" spans="1:12" ht="20.25" customHeight="1" x14ac:dyDescent="0.3">
      <c r="A359" s="48" t="s">
        <v>242</v>
      </c>
      <c r="B359" s="52" t="s">
        <v>636</v>
      </c>
      <c r="C359" s="61" t="s">
        <v>699</v>
      </c>
      <c r="D359" s="58">
        <v>170</v>
      </c>
      <c r="E359" s="29">
        <f t="shared" si="38"/>
        <v>0.2465</v>
      </c>
      <c r="F359" s="65">
        <v>198.00000000000003</v>
      </c>
      <c r="G359" s="84">
        <f t="shared" si="39"/>
        <v>0.28710000000000002</v>
      </c>
      <c r="H359" s="34">
        <f t="shared" si="42"/>
        <v>0.66279500000000002</v>
      </c>
      <c r="I359" s="36"/>
      <c r="J359" s="34">
        <f t="shared" si="40"/>
        <v>0</v>
      </c>
      <c r="K359" s="34">
        <f t="shared" si="41"/>
        <v>0</v>
      </c>
      <c r="L359" s="26"/>
    </row>
    <row r="360" spans="1:12" ht="20.25" customHeight="1" x14ac:dyDescent="0.3">
      <c r="A360" s="48" t="s">
        <v>242</v>
      </c>
      <c r="B360" s="52" t="s">
        <v>637</v>
      </c>
      <c r="C360" s="61" t="s">
        <v>699</v>
      </c>
      <c r="D360" s="58">
        <v>170</v>
      </c>
      <c r="E360" s="29">
        <f t="shared" si="38"/>
        <v>0.2465</v>
      </c>
      <c r="F360" s="65">
        <v>198.00000000000003</v>
      </c>
      <c r="G360" s="84">
        <f t="shared" si="39"/>
        <v>0.28710000000000002</v>
      </c>
      <c r="H360" s="34">
        <f t="shared" si="42"/>
        <v>0.66279500000000002</v>
      </c>
      <c r="I360" s="36"/>
      <c r="J360" s="34">
        <f t="shared" si="40"/>
        <v>0</v>
      </c>
      <c r="K360" s="34">
        <f t="shared" si="41"/>
        <v>0</v>
      </c>
      <c r="L360" s="26"/>
    </row>
    <row r="361" spans="1:12" ht="20.25" customHeight="1" x14ac:dyDescent="0.3">
      <c r="A361" s="48" t="s">
        <v>242</v>
      </c>
      <c r="B361" s="52" t="s">
        <v>638</v>
      </c>
      <c r="C361" s="61" t="s">
        <v>699</v>
      </c>
      <c r="D361" s="58">
        <v>170</v>
      </c>
      <c r="E361" s="29">
        <f t="shared" si="38"/>
        <v>0.2465</v>
      </c>
      <c r="F361" s="65">
        <v>198.00000000000003</v>
      </c>
      <c r="G361" s="84">
        <f t="shared" si="39"/>
        <v>0.28710000000000002</v>
      </c>
      <c r="H361" s="34">
        <f t="shared" si="42"/>
        <v>0.66279500000000002</v>
      </c>
      <c r="I361" s="36"/>
      <c r="J361" s="34">
        <f t="shared" si="40"/>
        <v>0</v>
      </c>
      <c r="K361" s="34">
        <f t="shared" si="41"/>
        <v>0</v>
      </c>
      <c r="L361" s="26"/>
    </row>
    <row r="362" spans="1:12" ht="20.25" customHeight="1" x14ac:dyDescent="0.3">
      <c r="A362" s="48" t="s">
        <v>242</v>
      </c>
      <c r="B362" s="52" t="s">
        <v>639</v>
      </c>
      <c r="C362" s="61" t="s">
        <v>699</v>
      </c>
      <c r="D362" s="58">
        <v>170</v>
      </c>
      <c r="E362" s="29">
        <f t="shared" si="38"/>
        <v>0.2465</v>
      </c>
      <c r="F362" s="65">
        <v>198.00000000000003</v>
      </c>
      <c r="G362" s="84">
        <f t="shared" si="39"/>
        <v>0.28710000000000002</v>
      </c>
      <c r="H362" s="34">
        <f t="shared" si="42"/>
        <v>0.66279500000000002</v>
      </c>
      <c r="I362" s="36"/>
      <c r="J362" s="34">
        <f t="shared" si="40"/>
        <v>0</v>
      </c>
      <c r="K362" s="34">
        <f t="shared" si="41"/>
        <v>0</v>
      </c>
      <c r="L362" s="26"/>
    </row>
    <row r="363" spans="1:12" ht="20.25" customHeight="1" x14ac:dyDescent="0.3">
      <c r="A363" s="48" t="s">
        <v>242</v>
      </c>
      <c r="B363" s="52" t="s">
        <v>94</v>
      </c>
      <c r="C363" s="61"/>
      <c r="D363" s="58"/>
      <c r="E363" s="29">
        <f t="shared" si="38"/>
        <v>0</v>
      </c>
      <c r="F363" s="65">
        <v>198.00000000000003</v>
      </c>
      <c r="G363" s="84">
        <f t="shared" si="39"/>
        <v>0.28710000000000002</v>
      </c>
      <c r="H363" s="34">
        <f t="shared" si="42"/>
        <v>0.41629500000000003</v>
      </c>
      <c r="I363" s="36"/>
      <c r="J363" s="34">
        <f t="shared" si="40"/>
        <v>0</v>
      </c>
      <c r="K363" s="34">
        <f t="shared" si="41"/>
        <v>0</v>
      </c>
      <c r="L363" s="26"/>
    </row>
    <row r="364" spans="1:12" ht="20.25" customHeight="1" x14ac:dyDescent="0.3">
      <c r="A364" s="48" t="s">
        <v>243</v>
      </c>
      <c r="B364" s="52" t="s">
        <v>435</v>
      </c>
      <c r="C364" s="61"/>
      <c r="D364" s="58"/>
      <c r="E364" s="29">
        <f t="shared" si="38"/>
        <v>0</v>
      </c>
      <c r="F364" s="65">
        <v>99.000000000000014</v>
      </c>
      <c r="G364" s="84">
        <f t="shared" si="39"/>
        <v>0.14355000000000001</v>
      </c>
      <c r="H364" s="34">
        <f t="shared" si="42"/>
        <v>0.20814750000000001</v>
      </c>
      <c r="I364" s="36"/>
      <c r="J364" s="34">
        <f t="shared" si="40"/>
        <v>0</v>
      </c>
      <c r="K364" s="34">
        <f t="shared" si="41"/>
        <v>0</v>
      </c>
      <c r="L364" s="26"/>
    </row>
    <row r="365" spans="1:12" ht="20.25" customHeight="1" x14ac:dyDescent="0.3">
      <c r="A365" s="48" t="s">
        <v>686</v>
      </c>
      <c r="B365" s="52" t="s">
        <v>640</v>
      </c>
      <c r="C365" s="61"/>
      <c r="D365" s="58">
        <v>65</v>
      </c>
      <c r="E365" s="29">
        <f t="shared" si="38"/>
        <v>9.425E-2</v>
      </c>
      <c r="F365" s="65">
        <v>66</v>
      </c>
      <c r="G365" s="84">
        <f t="shared" si="39"/>
        <v>9.5700000000000007E-2</v>
      </c>
      <c r="H365" s="34">
        <f t="shared" si="42"/>
        <v>0.233015</v>
      </c>
      <c r="I365" s="36"/>
      <c r="J365" s="34">
        <f t="shared" si="40"/>
        <v>0</v>
      </c>
      <c r="K365" s="34">
        <f t="shared" si="41"/>
        <v>0</v>
      </c>
      <c r="L365" s="26"/>
    </row>
    <row r="366" spans="1:12" ht="20.25" customHeight="1" x14ac:dyDescent="0.3">
      <c r="A366" s="48" t="s">
        <v>244</v>
      </c>
      <c r="B366" s="52" t="s">
        <v>641</v>
      </c>
      <c r="C366" s="61"/>
      <c r="D366" s="58">
        <v>46</v>
      </c>
      <c r="E366" s="29">
        <f t="shared" si="38"/>
        <v>6.6699999999999995E-2</v>
      </c>
      <c r="F366" s="65">
        <v>85.800000000000011</v>
      </c>
      <c r="G366" s="84">
        <f t="shared" si="39"/>
        <v>0.12441000000000002</v>
      </c>
      <c r="H366" s="34">
        <f t="shared" si="42"/>
        <v>0.24709449999999999</v>
      </c>
      <c r="I366" s="36"/>
      <c r="J366" s="34">
        <f t="shared" si="40"/>
        <v>0</v>
      </c>
      <c r="K366" s="34">
        <f t="shared" si="41"/>
        <v>0</v>
      </c>
      <c r="L366" s="26"/>
    </row>
    <row r="367" spans="1:12" s="4" customFormat="1" ht="20.25" customHeight="1" x14ac:dyDescent="0.3">
      <c r="A367" s="48" t="s">
        <v>244</v>
      </c>
      <c r="B367" s="52" t="s">
        <v>642</v>
      </c>
      <c r="C367" s="61"/>
      <c r="D367" s="58">
        <v>46</v>
      </c>
      <c r="E367" s="29">
        <f t="shared" si="38"/>
        <v>6.6699999999999995E-2</v>
      </c>
      <c r="F367" s="65">
        <v>85.800000000000011</v>
      </c>
      <c r="G367" s="84">
        <f t="shared" si="39"/>
        <v>0.12441000000000002</v>
      </c>
      <c r="H367" s="34">
        <f t="shared" si="42"/>
        <v>0.24709449999999999</v>
      </c>
      <c r="I367" s="36"/>
      <c r="J367" s="34">
        <f t="shared" si="40"/>
        <v>0</v>
      </c>
      <c r="K367" s="34">
        <f t="shared" si="41"/>
        <v>0</v>
      </c>
      <c r="L367" s="26"/>
    </row>
    <row r="368" spans="1:12" ht="20.25" customHeight="1" x14ac:dyDescent="0.3">
      <c r="A368" s="48" t="s">
        <v>244</v>
      </c>
      <c r="B368" s="52" t="s">
        <v>643</v>
      </c>
      <c r="C368" s="61"/>
      <c r="D368" s="58">
        <v>46</v>
      </c>
      <c r="E368" s="29">
        <f t="shared" si="38"/>
        <v>6.6699999999999995E-2</v>
      </c>
      <c r="F368" s="65">
        <v>85.800000000000011</v>
      </c>
      <c r="G368" s="84">
        <f t="shared" si="39"/>
        <v>0.12441000000000002</v>
      </c>
      <c r="H368" s="34">
        <f t="shared" si="42"/>
        <v>0.24709449999999999</v>
      </c>
      <c r="I368" s="36"/>
      <c r="J368" s="34">
        <f t="shared" si="40"/>
        <v>0</v>
      </c>
      <c r="K368" s="34">
        <f t="shared" si="41"/>
        <v>0</v>
      </c>
      <c r="L368" s="26"/>
    </row>
    <row r="369" spans="1:12" ht="20.25" customHeight="1" x14ac:dyDescent="0.3">
      <c r="A369" s="48" t="s">
        <v>244</v>
      </c>
      <c r="B369" s="52" t="s">
        <v>436</v>
      </c>
      <c r="C369" s="62"/>
      <c r="D369" s="58"/>
      <c r="E369" s="29">
        <f t="shared" si="38"/>
        <v>0</v>
      </c>
      <c r="F369" s="65">
        <v>85.800000000000011</v>
      </c>
      <c r="G369" s="84">
        <f t="shared" si="39"/>
        <v>0.12441000000000002</v>
      </c>
      <c r="H369" s="34">
        <f t="shared" si="42"/>
        <v>0.18039450000000001</v>
      </c>
      <c r="I369" s="36"/>
      <c r="J369" s="34">
        <f t="shared" si="40"/>
        <v>0</v>
      </c>
      <c r="K369" s="34">
        <f t="shared" si="41"/>
        <v>0</v>
      </c>
      <c r="L369" s="26"/>
    </row>
    <row r="370" spans="1:12" ht="20.25" customHeight="1" x14ac:dyDescent="0.3">
      <c r="A370" s="48" t="s">
        <v>687</v>
      </c>
      <c r="B370" s="52" t="s">
        <v>644</v>
      </c>
      <c r="C370" s="62" t="s">
        <v>1</v>
      </c>
      <c r="D370" s="58"/>
      <c r="E370" s="29">
        <f t="shared" si="38"/>
        <v>0</v>
      </c>
      <c r="F370" s="65">
        <v>85.800000000000011</v>
      </c>
      <c r="G370" s="84">
        <f t="shared" si="39"/>
        <v>0.12441000000000002</v>
      </c>
      <c r="H370" s="34">
        <f t="shared" si="42"/>
        <v>0.18039450000000001</v>
      </c>
      <c r="I370" s="36"/>
      <c r="J370" s="34">
        <f t="shared" si="40"/>
        <v>0</v>
      </c>
      <c r="K370" s="34">
        <f t="shared" si="41"/>
        <v>0</v>
      </c>
      <c r="L370" s="26"/>
    </row>
    <row r="371" spans="1:12" ht="20.25" customHeight="1" x14ac:dyDescent="0.3">
      <c r="A371" s="48" t="s">
        <v>688</v>
      </c>
      <c r="B371" s="52" t="s">
        <v>645</v>
      </c>
      <c r="C371" s="61" t="s">
        <v>1</v>
      </c>
      <c r="D371" s="58">
        <v>180</v>
      </c>
      <c r="E371" s="29">
        <f t="shared" si="38"/>
        <v>0.26100000000000001</v>
      </c>
      <c r="F371" s="65">
        <v>121.00000000000001</v>
      </c>
      <c r="G371" s="84">
        <f t="shared" si="39"/>
        <v>0.17545000000000002</v>
      </c>
      <c r="H371" s="34">
        <f t="shared" si="42"/>
        <v>0.51540249999999999</v>
      </c>
      <c r="I371" s="36"/>
      <c r="J371" s="34">
        <f t="shared" si="40"/>
        <v>0</v>
      </c>
      <c r="K371" s="34">
        <f t="shared" si="41"/>
        <v>0</v>
      </c>
      <c r="L371" s="26"/>
    </row>
    <row r="372" spans="1:12" ht="20.25" customHeight="1" x14ac:dyDescent="0.3">
      <c r="A372" s="48" t="s">
        <v>688</v>
      </c>
      <c r="B372" s="52" t="s">
        <v>646</v>
      </c>
      <c r="C372" s="61" t="s">
        <v>1</v>
      </c>
      <c r="D372" s="58">
        <v>180</v>
      </c>
      <c r="E372" s="29">
        <f t="shared" si="38"/>
        <v>0.26100000000000001</v>
      </c>
      <c r="F372" s="65">
        <v>121.00000000000001</v>
      </c>
      <c r="G372" s="84">
        <f t="shared" si="39"/>
        <v>0.17545000000000002</v>
      </c>
      <c r="H372" s="34">
        <f t="shared" si="42"/>
        <v>0.51540249999999999</v>
      </c>
      <c r="I372" s="36"/>
      <c r="J372" s="34">
        <f t="shared" si="40"/>
        <v>0</v>
      </c>
      <c r="K372" s="34">
        <f t="shared" si="41"/>
        <v>0</v>
      </c>
      <c r="L372" s="26"/>
    </row>
    <row r="373" spans="1:12" ht="20.25" customHeight="1" x14ac:dyDescent="0.3">
      <c r="A373" s="48" t="s">
        <v>688</v>
      </c>
      <c r="B373" s="52" t="s">
        <v>647</v>
      </c>
      <c r="C373" s="61" t="s">
        <v>1</v>
      </c>
      <c r="D373" s="58">
        <v>180</v>
      </c>
      <c r="E373" s="29">
        <f t="shared" si="38"/>
        <v>0.26100000000000001</v>
      </c>
      <c r="F373" s="65">
        <v>121.00000000000001</v>
      </c>
      <c r="G373" s="84">
        <f t="shared" si="39"/>
        <v>0.17545000000000002</v>
      </c>
      <c r="H373" s="34">
        <f t="shared" si="42"/>
        <v>0.51540249999999999</v>
      </c>
      <c r="I373" s="36"/>
      <c r="J373" s="34">
        <f t="shared" si="40"/>
        <v>0</v>
      </c>
      <c r="K373" s="34">
        <f t="shared" si="41"/>
        <v>0</v>
      </c>
      <c r="L373" s="26"/>
    </row>
    <row r="374" spans="1:12" ht="20.25" customHeight="1" x14ac:dyDescent="0.3">
      <c r="A374" s="48" t="s">
        <v>689</v>
      </c>
      <c r="B374" s="52" t="s">
        <v>648</v>
      </c>
      <c r="C374" s="61"/>
      <c r="D374" s="58"/>
      <c r="E374" s="29">
        <f t="shared" si="38"/>
        <v>0</v>
      </c>
      <c r="F374" s="65">
        <v>55.000000000000007</v>
      </c>
      <c r="G374" s="84">
        <f t="shared" si="39"/>
        <v>7.9750000000000001E-2</v>
      </c>
      <c r="H374" s="34">
        <f t="shared" si="42"/>
        <v>0.1156375</v>
      </c>
      <c r="I374" s="36"/>
      <c r="J374" s="34">
        <f t="shared" si="40"/>
        <v>0</v>
      </c>
      <c r="K374" s="34">
        <f t="shared" si="41"/>
        <v>0</v>
      </c>
      <c r="L374" s="26"/>
    </row>
    <row r="375" spans="1:12" ht="20.25" customHeight="1" x14ac:dyDescent="0.3">
      <c r="A375" s="48" t="s">
        <v>245</v>
      </c>
      <c r="B375" s="52" t="s">
        <v>437</v>
      </c>
      <c r="C375" s="61"/>
      <c r="D375" s="58"/>
      <c r="E375" s="29">
        <f t="shared" si="38"/>
        <v>0</v>
      </c>
      <c r="F375" s="65">
        <v>55.000000000000007</v>
      </c>
      <c r="G375" s="84">
        <f t="shared" si="39"/>
        <v>7.9750000000000001E-2</v>
      </c>
      <c r="H375" s="34">
        <f t="shared" si="42"/>
        <v>0.1156375</v>
      </c>
      <c r="I375" s="36"/>
      <c r="J375" s="34">
        <f t="shared" si="40"/>
        <v>0</v>
      </c>
      <c r="K375" s="34">
        <f t="shared" si="41"/>
        <v>0</v>
      </c>
      <c r="L375" s="26"/>
    </row>
    <row r="376" spans="1:12" ht="20.25" customHeight="1" x14ac:dyDescent="0.3">
      <c r="A376" s="48" t="s">
        <v>245</v>
      </c>
      <c r="B376" s="52" t="s">
        <v>438</v>
      </c>
      <c r="C376" s="61"/>
      <c r="D376" s="58"/>
      <c r="E376" s="29">
        <f t="shared" si="38"/>
        <v>0</v>
      </c>
      <c r="F376" s="65">
        <v>55.000000000000007</v>
      </c>
      <c r="G376" s="84">
        <f t="shared" si="39"/>
        <v>7.9750000000000001E-2</v>
      </c>
      <c r="H376" s="34">
        <f t="shared" si="42"/>
        <v>0.1156375</v>
      </c>
      <c r="I376" s="36"/>
      <c r="J376" s="34">
        <f t="shared" si="40"/>
        <v>0</v>
      </c>
      <c r="K376" s="34">
        <f t="shared" si="41"/>
        <v>0</v>
      </c>
      <c r="L376" s="26"/>
    </row>
    <row r="377" spans="1:12" ht="20.25" customHeight="1" x14ac:dyDescent="0.3">
      <c r="A377" s="48" t="s">
        <v>245</v>
      </c>
      <c r="B377" s="52" t="s">
        <v>439</v>
      </c>
      <c r="C377" s="61"/>
      <c r="D377" s="58"/>
      <c r="E377" s="29">
        <f t="shared" si="38"/>
        <v>0</v>
      </c>
      <c r="F377" s="65">
        <v>55.000000000000007</v>
      </c>
      <c r="G377" s="84">
        <f t="shared" si="39"/>
        <v>7.9750000000000001E-2</v>
      </c>
      <c r="H377" s="34">
        <f t="shared" si="42"/>
        <v>0.1156375</v>
      </c>
      <c r="I377" s="36"/>
      <c r="J377" s="34">
        <f t="shared" si="40"/>
        <v>0</v>
      </c>
      <c r="K377" s="34">
        <f t="shared" si="41"/>
        <v>0</v>
      </c>
      <c r="L377" s="26"/>
    </row>
    <row r="378" spans="1:12" ht="20.25" customHeight="1" x14ac:dyDescent="0.3">
      <c r="A378" s="48" t="s">
        <v>246</v>
      </c>
      <c r="B378" s="52" t="s">
        <v>440</v>
      </c>
      <c r="C378" s="61"/>
      <c r="D378" s="58">
        <v>40</v>
      </c>
      <c r="E378" s="29">
        <f t="shared" si="38"/>
        <v>5.7999999999999996E-2</v>
      </c>
      <c r="F378" s="65">
        <v>77</v>
      </c>
      <c r="G378" s="84">
        <f t="shared" si="39"/>
        <v>0.11165</v>
      </c>
      <c r="H378" s="34">
        <f t="shared" si="42"/>
        <v>0.21989249999999999</v>
      </c>
      <c r="I378" s="36"/>
      <c r="J378" s="34">
        <f t="shared" si="40"/>
        <v>0</v>
      </c>
      <c r="K378" s="34">
        <f t="shared" si="41"/>
        <v>0</v>
      </c>
      <c r="L378" s="26"/>
    </row>
    <row r="379" spans="1:12" ht="20.25" customHeight="1" x14ac:dyDescent="0.3">
      <c r="A379" s="48" t="s">
        <v>246</v>
      </c>
      <c r="B379" s="52" t="s">
        <v>441</v>
      </c>
      <c r="C379" s="61"/>
      <c r="D379" s="58">
        <v>40</v>
      </c>
      <c r="E379" s="29">
        <f t="shared" si="38"/>
        <v>5.7999999999999996E-2</v>
      </c>
      <c r="F379" s="65">
        <v>77</v>
      </c>
      <c r="G379" s="84">
        <f t="shared" si="39"/>
        <v>0.11165</v>
      </c>
      <c r="H379" s="34">
        <f t="shared" si="42"/>
        <v>0.21989249999999999</v>
      </c>
      <c r="I379" s="36"/>
      <c r="J379" s="34">
        <f t="shared" si="40"/>
        <v>0</v>
      </c>
      <c r="K379" s="34">
        <f t="shared" si="41"/>
        <v>0</v>
      </c>
      <c r="L379" s="26"/>
    </row>
    <row r="380" spans="1:12" ht="20.25" customHeight="1" x14ac:dyDescent="0.3">
      <c r="A380" s="48" t="s">
        <v>246</v>
      </c>
      <c r="B380" s="52" t="s">
        <v>442</v>
      </c>
      <c r="C380" s="61"/>
      <c r="D380" s="58">
        <v>40</v>
      </c>
      <c r="E380" s="29">
        <f t="shared" si="38"/>
        <v>5.7999999999999996E-2</v>
      </c>
      <c r="F380" s="65">
        <v>77</v>
      </c>
      <c r="G380" s="84">
        <f t="shared" si="39"/>
        <v>0.11165</v>
      </c>
      <c r="H380" s="34">
        <f t="shared" si="42"/>
        <v>0.21989249999999999</v>
      </c>
      <c r="I380" s="36"/>
      <c r="J380" s="34">
        <f t="shared" si="40"/>
        <v>0</v>
      </c>
      <c r="K380" s="34">
        <f t="shared" si="41"/>
        <v>0</v>
      </c>
      <c r="L380" s="26"/>
    </row>
    <row r="381" spans="1:12" ht="20.25" customHeight="1" x14ac:dyDescent="0.3">
      <c r="A381" s="48" t="s">
        <v>247</v>
      </c>
      <c r="B381" s="52" t="s">
        <v>443</v>
      </c>
      <c r="C381" s="61"/>
      <c r="D381" s="58"/>
      <c r="E381" s="29">
        <f t="shared" si="38"/>
        <v>0</v>
      </c>
      <c r="F381" s="65">
        <v>71.5</v>
      </c>
      <c r="G381" s="84">
        <f t="shared" si="39"/>
        <v>0.10367499999999999</v>
      </c>
      <c r="H381" s="34">
        <f t="shared" si="42"/>
        <v>0.15032874999999998</v>
      </c>
      <c r="I381" s="36"/>
      <c r="J381" s="34">
        <f t="shared" si="40"/>
        <v>0</v>
      </c>
      <c r="K381" s="34">
        <f t="shared" si="41"/>
        <v>0</v>
      </c>
      <c r="L381" s="26"/>
    </row>
    <row r="382" spans="1:12" ht="20.25" customHeight="1" x14ac:dyDescent="0.3">
      <c r="A382" s="48" t="s">
        <v>247</v>
      </c>
      <c r="B382" s="52" t="s">
        <v>444</v>
      </c>
      <c r="C382" s="61"/>
      <c r="D382" s="58"/>
      <c r="E382" s="29">
        <f t="shared" si="38"/>
        <v>0</v>
      </c>
      <c r="F382" s="65">
        <v>71.5</v>
      </c>
      <c r="G382" s="84">
        <f t="shared" si="39"/>
        <v>0.10367499999999999</v>
      </c>
      <c r="H382" s="34">
        <f t="shared" si="42"/>
        <v>0.15032874999999998</v>
      </c>
      <c r="I382" s="36"/>
      <c r="J382" s="34">
        <f t="shared" si="40"/>
        <v>0</v>
      </c>
      <c r="K382" s="34">
        <f t="shared" si="41"/>
        <v>0</v>
      </c>
      <c r="L382" s="26"/>
    </row>
    <row r="383" spans="1:12" ht="20.25" customHeight="1" x14ac:dyDescent="0.3">
      <c r="A383" s="48" t="s">
        <v>247</v>
      </c>
      <c r="B383" s="52" t="s">
        <v>649</v>
      </c>
      <c r="C383" s="61" t="s">
        <v>1</v>
      </c>
      <c r="D383" s="58">
        <v>100</v>
      </c>
      <c r="E383" s="29">
        <f t="shared" si="38"/>
        <v>0.14499999999999999</v>
      </c>
      <c r="F383" s="65">
        <v>71.5</v>
      </c>
      <c r="G383" s="84">
        <f t="shared" si="39"/>
        <v>0.10367499999999999</v>
      </c>
      <c r="H383" s="34">
        <f t="shared" si="42"/>
        <v>0.29532874999999997</v>
      </c>
      <c r="I383" s="36"/>
      <c r="J383" s="34">
        <f t="shared" si="40"/>
        <v>0</v>
      </c>
      <c r="K383" s="34">
        <f t="shared" si="41"/>
        <v>0</v>
      </c>
      <c r="L383" s="26"/>
    </row>
    <row r="384" spans="1:12" ht="20.25" customHeight="1" x14ac:dyDescent="0.3">
      <c r="A384" s="48" t="s">
        <v>247</v>
      </c>
      <c r="B384" s="52" t="s">
        <v>445</v>
      </c>
      <c r="C384" s="61"/>
      <c r="D384" s="58"/>
      <c r="E384" s="29">
        <f t="shared" si="38"/>
        <v>0</v>
      </c>
      <c r="F384" s="65">
        <v>71.5</v>
      </c>
      <c r="G384" s="84">
        <f t="shared" si="39"/>
        <v>0.10367499999999999</v>
      </c>
      <c r="H384" s="34">
        <f t="shared" si="42"/>
        <v>0.15032874999999998</v>
      </c>
      <c r="I384" s="36"/>
      <c r="J384" s="34">
        <f t="shared" si="40"/>
        <v>0</v>
      </c>
      <c r="K384" s="34">
        <f t="shared" si="41"/>
        <v>0</v>
      </c>
      <c r="L384" s="26"/>
    </row>
    <row r="385" spans="1:12" s="6" customFormat="1" ht="20.25" customHeight="1" x14ac:dyDescent="0.35">
      <c r="A385" s="48" t="s">
        <v>247</v>
      </c>
      <c r="B385" s="52" t="s">
        <v>446</v>
      </c>
      <c r="C385" s="61"/>
      <c r="D385" s="58"/>
      <c r="E385" s="29">
        <f t="shared" si="38"/>
        <v>0</v>
      </c>
      <c r="F385" s="65">
        <v>71.5</v>
      </c>
      <c r="G385" s="84">
        <f t="shared" si="39"/>
        <v>0.10367499999999999</v>
      </c>
      <c r="H385" s="34">
        <f t="shared" si="42"/>
        <v>0.15032874999999998</v>
      </c>
      <c r="I385" s="40"/>
      <c r="J385" s="34">
        <f t="shared" si="40"/>
        <v>0</v>
      </c>
      <c r="K385" s="34">
        <f t="shared" si="41"/>
        <v>0</v>
      </c>
      <c r="L385" s="26"/>
    </row>
    <row r="386" spans="1:12" ht="20.25" customHeight="1" x14ac:dyDescent="0.3">
      <c r="A386" s="48" t="s">
        <v>247</v>
      </c>
      <c r="B386" s="52" t="s">
        <v>447</v>
      </c>
      <c r="C386" s="61"/>
      <c r="D386" s="58"/>
      <c r="E386" s="29">
        <f t="shared" si="38"/>
        <v>0</v>
      </c>
      <c r="F386" s="65">
        <v>71.5</v>
      </c>
      <c r="G386" s="84">
        <f t="shared" si="39"/>
        <v>0.10367499999999999</v>
      </c>
      <c r="H386" s="34">
        <f t="shared" si="42"/>
        <v>0.15032874999999998</v>
      </c>
      <c r="I386" s="36"/>
      <c r="J386" s="34">
        <f t="shared" si="40"/>
        <v>0</v>
      </c>
      <c r="K386" s="34">
        <f t="shared" si="41"/>
        <v>0</v>
      </c>
      <c r="L386" s="26"/>
    </row>
    <row r="387" spans="1:12" ht="20.25" customHeight="1" x14ac:dyDescent="0.3">
      <c r="A387" s="48" t="s">
        <v>247</v>
      </c>
      <c r="B387" s="52" t="s">
        <v>137</v>
      </c>
      <c r="C387" s="61"/>
      <c r="D387" s="58"/>
      <c r="E387" s="29">
        <f t="shared" si="38"/>
        <v>0</v>
      </c>
      <c r="F387" s="65">
        <v>71.5</v>
      </c>
      <c r="G387" s="84">
        <f t="shared" si="39"/>
        <v>0.10367499999999999</v>
      </c>
      <c r="H387" s="34">
        <f t="shared" si="42"/>
        <v>0.15032874999999998</v>
      </c>
      <c r="I387" s="36"/>
      <c r="J387" s="34">
        <f t="shared" si="40"/>
        <v>0</v>
      </c>
      <c r="K387" s="34">
        <f t="shared" si="41"/>
        <v>0</v>
      </c>
      <c r="L387" s="26"/>
    </row>
    <row r="388" spans="1:12" s="4" customFormat="1" ht="20.25" customHeight="1" x14ac:dyDescent="0.3">
      <c r="A388" s="48" t="s">
        <v>247</v>
      </c>
      <c r="B388" s="52" t="s">
        <v>448</v>
      </c>
      <c r="C388" s="61"/>
      <c r="D388" s="58"/>
      <c r="E388" s="29">
        <f t="shared" si="38"/>
        <v>0</v>
      </c>
      <c r="F388" s="65">
        <v>71.5</v>
      </c>
      <c r="G388" s="84">
        <f t="shared" si="39"/>
        <v>0.10367499999999999</v>
      </c>
      <c r="H388" s="34">
        <f t="shared" si="42"/>
        <v>0.15032874999999998</v>
      </c>
      <c r="I388" s="36"/>
      <c r="J388" s="34">
        <f t="shared" si="40"/>
        <v>0</v>
      </c>
      <c r="K388" s="34">
        <f t="shared" si="41"/>
        <v>0</v>
      </c>
      <c r="L388" s="26"/>
    </row>
    <row r="389" spans="1:12" s="4" customFormat="1" ht="20.25" customHeight="1" x14ac:dyDescent="0.3">
      <c r="A389" s="48" t="s">
        <v>247</v>
      </c>
      <c r="B389" s="52" t="s">
        <v>95</v>
      </c>
      <c r="C389" s="61"/>
      <c r="D389" s="58"/>
      <c r="E389" s="29">
        <f t="shared" si="38"/>
        <v>0</v>
      </c>
      <c r="F389" s="65">
        <v>60.500000000000007</v>
      </c>
      <c r="G389" s="84">
        <f t="shared" si="39"/>
        <v>8.7725000000000011E-2</v>
      </c>
      <c r="H389" s="34">
        <f t="shared" si="42"/>
        <v>0.12720125000000002</v>
      </c>
      <c r="I389" s="36"/>
      <c r="J389" s="34">
        <f t="shared" si="40"/>
        <v>0</v>
      </c>
      <c r="K389" s="34">
        <f t="shared" si="41"/>
        <v>0</v>
      </c>
      <c r="L389" s="26"/>
    </row>
    <row r="390" spans="1:12" s="4" customFormat="1" ht="20.25" customHeight="1" x14ac:dyDescent="0.3">
      <c r="A390" s="48" t="s">
        <v>247</v>
      </c>
      <c r="B390" s="52" t="s">
        <v>96</v>
      </c>
      <c r="C390" s="61"/>
      <c r="D390" s="58"/>
      <c r="E390" s="29">
        <f t="shared" si="38"/>
        <v>0</v>
      </c>
      <c r="F390" s="65">
        <v>60.500000000000007</v>
      </c>
      <c r="G390" s="84">
        <f t="shared" si="39"/>
        <v>8.7725000000000011E-2</v>
      </c>
      <c r="H390" s="34">
        <f t="shared" si="42"/>
        <v>0.12720125000000002</v>
      </c>
      <c r="I390" s="36"/>
      <c r="J390" s="34">
        <f t="shared" si="40"/>
        <v>0</v>
      </c>
      <c r="K390" s="34">
        <f t="shared" si="41"/>
        <v>0</v>
      </c>
      <c r="L390" s="26"/>
    </row>
    <row r="391" spans="1:12" s="4" customFormat="1" ht="20.25" customHeight="1" x14ac:dyDescent="0.3">
      <c r="A391" s="48" t="s">
        <v>248</v>
      </c>
      <c r="B391" s="52" t="s">
        <v>97</v>
      </c>
      <c r="C391" s="61"/>
      <c r="D391" s="58">
        <v>140</v>
      </c>
      <c r="E391" s="29">
        <f t="shared" si="38"/>
        <v>0.20300000000000001</v>
      </c>
      <c r="F391" s="65">
        <v>115.50000000000001</v>
      </c>
      <c r="G391" s="84">
        <f t="shared" si="39"/>
        <v>0.16747500000000001</v>
      </c>
      <c r="H391" s="34">
        <f t="shared" si="42"/>
        <v>0.44583875000000006</v>
      </c>
      <c r="I391" s="36"/>
      <c r="J391" s="34">
        <f t="shared" si="40"/>
        <v>0</v>
      </c>
      <c r="K391" s="34">
        <f t="shared" si="41"/>
        <v>0</v>
      </c>
      <c r="L391" s="26"/>
    </row>
    <row r="392" spans="1:12" s="4" customFormat="1" ht="20.25" customHeight="1" x14ac:dyDescent="0.3">
      <c r="A392" s="48" t="s">
        <v>248</v>
      </c>
      <c r="B392" s="52" t="s">
        <v>98</v>
      </c>
      <c r="C392" s="61"/>
      <c r="D392" s="58">
        <v>140</v>
      </c>
      <c r="E392" s="29">
        <f t="shared" si="38"/>
        <v>0.20300000000000001</v>
      </c>
      <c r="F392" s="65">
        <v>115.50000000000001</v>
      </c>
      <c r="G392" s="84">
        <f t="shared" si="39"/>
        <v>0.16747500000000001</v>
      </c>
      <c r="H392" s="34">
        <f t="shared" si="42"/>
        <v>0.44583875000000006</v>
      </c>
      <c r="I392" s="36"/>
      <c r="J392" s="34">
        <f t="shared" si="40"/>
        <v>0</v>
      </c>
      <c r="K392" s="34">
        <f t="shared" si="41"/>
        <v>0</v>
      </c>
      <c r="L392" s="26"/>
    </row>
    <row r="393" spans="1:12" s="4" customFormat="1" ht="20.25" customHeight="1" x14ac:dyDescent="0.3">
      <c r="A393" s="48" t="s">
        <v>248</v>
      </c>
      <c r="B393" s="52" t="s">
        <v>449</v>
      </c>
      <c r="C393" s="61"/>
      <c r="D393" s="58">
        <v>110</v>
      </c>
      <c r="E393" s="29">
        <f t="shared" si="38"/>
        <v>0.1595</v>
      </c>
      <c r="F393" s="65">
        <v>115.50000000000001</v>
      </c>
      <c r="G393" s="84">
        <f t="shared" si="39"/>
        <v>0.16747500000000001</v>
      </c>
      <c r="H393" s="34">
        <f t="shared" si="42"/>
        <v>0.40233875000000002</v>
      </c>
      <c r="I393" s="36"/>
      <c r="J393" s="34">
        <f t="shared" si="40"/>
        <v>0</v>
      </c>
      <c r="K393" s="34">
        <f t="shared" si="41"/>
        <v>0</v>
      </c>
      <c r="L393" s="26"/>
    </row>
    <row r="394" spans="1:12" s="4" customFormat="1" ht="20.25" customHeight="1" x14ac:dyDescent="0.3">
      <c r="A394" s="48" t="s">
        <v>249</v>
      </c>
      <c r="B394" s="52" t="s">
        <v>450</v>
      </c>
      <c r="C394" s="61"/>
      <c r="D394" s="58"/>
      <c r="E394" s="29">
        <f t="shared" ref="E394:E457" si="43">(D394/1000)*1.45</f>
        <v>0</v>
      </c>
      <c r="F394" s="65">
        <v>71.5</v>
      </c>
      <c r="G394" s="84">
        <f t="shared" si="39"/>
        <v>0.10367499999999999</v>
      </c>
      <c r="H394" s="34">
        <f t="shared" si="42"/>
        <v>0.15032874999999998</v>
      </c>
      <c r="I394" s="36"/>
      <c r="J394" s="34">
        <f t="shared" si="40"/>
        <v>0</v>
      </c>
      <c r="K394" s="34">
        <f t="shared" si="41"/>
        <v>0</v>
      </c>
      <c r="L394" s="26"/>
    </row>
    <row r="395" spans="1:12" s="4" customFormat="1" ht="20.25" customHeight="1" x14ac:dyDescent="0.3">
      <c r="A395" s="48" t="s">
        <v>249</v>
      </c>
      <c r="B395" s="52" t="s">
        <v>99</v>
      </c>
      <c r="C395" s="61"/>
      <c r="D395" s="58"/>
      <c r="E395" s="29">
        <f t="shared" si="43"/>
        <v>0</v>
      </c>
      <c r="F395" s="65">
        <v>71.5</v>
      </c>
      <c r="G395" s="84">
        <f t="shared" ref="G395:G458" si="44">(F395/1000)*1.45</f>
        <v>0.10367499999999999</v>
      </c>
      <c r="H395" s="34">
        <f t="shared" si="42"/>
        <v>0.15032874999999998</v>
      </c>
      <c r="I395" s="36"/>
      <c r="J395" s="34">
        <f t="shared" si="40"/>
        <v>0</v>
      </c>
      <c r="K395" s="34">
        <f t="shared" si="41"/>
        <v>0</v>
      </c>
      <c r="L395" s="26"/>
    </row>
    <row r="396" spans="1:12" s="4" customFormat="1" ht="20.25" customHeight="1" x14ac:dyDescent="0.3">
      <c r="A396" s="48" t="s">
        <v>250</v>
      </c>
      <c r="B396" s="52" t="s">
        <v>650</v>
      </c>
      <c r="C396" s="61" t="s">
        <v>1</v>
      </c>
      <c r="D396" s="58">
        <v>50</v>
      </c>
      <c r="E396" s="29">
        <f t="shared" si="43"/>
        <v>7.2499999999999995E-2</v>
      </c>
      <c r="F396" s="65">
        <v>60.500000000000007</v>
      </c>
      <c r="G396" s="84">
        <f t="shared" si="44"/>
        <v>8.7725000000000011E-2</v>
      </c>
      <c r="H396" s="34">
        <f t="shared" si="42"/>
        <v>0.19970125</v>
      </c>
      <c r="I396" s="36"/>
      <c r="J396" s="34">
        <f t="shared" si="40"/>
        <v>0</v>
      </c>
      <c r="K396" s="34">
        <f t="shared" si="41"/>
        <v>0</v>
      </c>
      <c r="L396" s="26"/>
    </row>
    <row r="397" spans="1:12" s="4" customFormat="1" ht="20.25" customHeight="1" x14ac:dyDescent="0.3">
      <c r="A397" s="48" t="s">
        <v>250</v>
      </c>
      <c r="B397" s="52" t="s">
        <v>651</v>
      </c>
      <c r="C397" s="61" t="s">
        <v>1</v>
      </c>
      <c r="D397" s="58">
        <v>50</v>
      </c>
      <c r="E397" s="29">
        <f t="shared" si="43"/>
        <v>7.2499999999999995E-2</v>
      </c>
      <c r="F397" s="65">
        <v>60.500000000000007</v>
      </c>
      <c r="G397" s="84">
        <f t="shared" si="44"/>
        <v>8.7725000000000011E-2</v>
      </c>
      <c r="H397" s="34">
        <f t="shared" si="42"/>
        <v>0.19970125</v>
      </c>
      <c r="I397" s="36"/>
      <c r="J397" s="34">
        <f t="shared" si="40"/>
        <v>0</v>
      </c>
      <c r="K397" s="34">
        <f t="shared" si="41"/>
        <v>0</v>
      </c>
      <c r="L397" s="26"/>
    </row>
    <row r="398" spans="1:12" s="4" customFormat="1" ht="20.25" customHeight="1" x14ac:dyDescent="0.3">
      <c r="A398" s="48" t="s">
        <v>250</v>
      </c>
      <c r="B398" s="52" t="s">
        <v>172</v>
      </c>
      <c r="C398" s="61"/>
      <c r="D398" s="58">
        <v>50</v>
      </c>
      <c r="E398" s="29">
        <f t="shared" si="43"/>
        <v>7.2499999999999995E-2</v>
      </c>
      <c r="F398" s="65">
        <v>60.500000000000007</v>
      </c>
      <c r="G398" s="84">
        <f t="shared" si="44"/>
        <v>8.7725000000000011E-2</v>
      </c>
      <c r="H398" s="34">
        <f t="shared" si="42"/>
        <v>0.19970125</v>
      </c>
      <c r="I398" s="36"/>
      <c r="J398" s="34">
        <f t="shared" si="40"/>
        <v>0</v>
      </c>
      <c r="K398" s="34">
        <f t="shared" si="41"/>
        <v>0</v>
      </c>
      <c r="L398" s="26"/>
    </row>
    <row r="399" spans="1:12" s="4" customFormat="1" ht="20.25" customHeight="1" x14ac:dyDescent="0.3">
      <c r="A399" s="48" t="s">
        <v>250</v>
      </c>
      <c r="B399" s="52" t="s">
        <v>173</v>
      </c>
      <c r="C399" s="61"/>
      <c r="D399" s="58">
        <v>50</v>
      </c>
      <c r="E399" s="29">
        <f t="shared" si="43"/>
        <v>7.2499999999999995E-2</v>
      </c>
      <c r="F399" s="65">
        <v>60.500000000000007</v>
      </c>
      <c r="G399" s="84">
        <f t="shared" si="44"/>
        <v>8.7725000000000011E-2</v>
      </c>
      <c r="H399" s="34">
        <f t="shared" si="42"/>
        <v>0.19970125</v>
      </c>
      <c r="I399" s="36"/>
      <c r="J399" s="34">
        <f t="shared" ref="J399:J462" si="45">I399*H399</f>
        <v>0</v>
      </c>
      <c r="K399" s="34">
        <f t="shared" ref="K399:K462" si="46">J399-(J399*$L$10)</f>
        <v>0</v>
      </c>
      <c r="L399" s="26"/>
    </row>
    <row r="400" spans="1:12" ht="20.25" customHeight="1" x14ac:dyDescent="0.3">
      <c r="A400" s="48" t="s">
        <v>251</v>
      </c>
      <c r="B400" s="52" t="s">
        <v>652</v>
      </c>
      <c r="C400" s="61"/>
      <c r="D400" s="58">
        <v>100</v>
      </c>
      <c r="E400" s="29">
        <f t="shared" si="43"/>
        <v>0.14499999999999999</v>
      </c>
      <c r="F400" s="65">
        <v>71.5</v>
      </c>
      <c r="G400" s="84">
        <f t="shared" si="44"/>
        <v>0.10367499999999999</v>
      </c>
      <c r="H400" s="34">
        <f t="shared" si="42"/>
        <v>0.29532874999999997</v>
      </c>
      <c r="I400" s="36"/>
      <c r="J400" s="34">
        <f t="shared" si="45"/>
        <v>0</v>
      </c>
      <c r="K400" s="34">
        <f t="shared" si="46"/>
        <v>0</v>
      </c>
      <c r="L400" s="26"/>
    </row>
    <row r="401" spans="1:12" ht="20.25" customHeight="1" x14ac:dyDescent="0.3">
      <c r="A401" s="48" t="s">
        <v>251</v>
      </c>
      <c r="B401" s="52" t="s">
        <v>653</v>
      </c>
      <c r="C401" s="61"/>
      <c r="D401" s="58">
        <v>100</v>
      </c>
      <c r="E401" s="29">
        <f t="shared" si="43"/>
        <v>0.14499999999999999</v>
      </c>
      <c r="F401" s="65">
        <v>71.5</v>
      </c>
      <c r="G401" s="84">
        <f t="shared" si="44"/>
        <v>0.10367499999999999</v>
      </c>
      <c r="H401" s="34">
        <f t="shared" si="42"/>
        <v>0.29532874999999997</v>
      </c>
      <c r="I401" s="36"/>
      <c r="J401" s="34">
        <f t="shared" si="45"/>
        <v>0</v>
      </c>
      <c r="K401" s="34">
        <f t="shared" si="46"/>
        <v>0</v>
      </c>
      <c r="L401" s="26"/>
    </row>
    <row r="402" spans="1:12" ht="20.25" customHeight="1" x14ac:dyDescent="0.3">
      <c r="A402" s="48" t="s">
        <v>251</v>
      </c>
      <c r="B402" s="52" t="s">
        <v>654</v>
      </c>
      <c r="C402" s="61"/>
      <c r="D402" s="58">
        <v>100</v>
      </c>
      <c r="E402" s="29">
        <f t="shared" si="43"/>
        <v>0.14499999999999999</v>
      </c>
      <c r="F402" s="65">
        <v>71.5</v>
      </c>
      <c r="G402" s="84">
        <f t="shared" si="44"/>
        <v>0.10367499999999999</v>
      </c>
      <c r="H402" s="34">
        <f t="shared" si="42"/>
        <v>0.29532874999999997</v>
      </c>
      <c r="I402" s="36"/>
      <c r="J402" s="34">
        <f t="shared" si="45"/>
        <v>0</v>
      </c>
      <c r="K402" s="34">
        <f t="shared" si="46"/>
        <v>0</v>
      </c>
      <c r="L402" s="26"/>
    </row>
    <row r="403" spans="1:12" ht="20.25" customHeight="1" x14ac:dyDescent="0.3">
      <c r="A403" s="48" t="s">
        <v>252</v>
      </c>
      <c r="B403" s="52" t="s">
        <v>451</v>
      </c>
      <c r="C403" s="61"/>
      <c r="D403" s="58"/>
      <c r="E403" s="29">
        <f t="shared" si="43"/>
        <v>0</v>
      </c>
      <c r="F403" s="65">
        <v>55.000000000000007</v>
      </c>
      <c r="G403" s="84">
        <f t="shared" si="44"/>
        <v>7.9750000000000001E-2</v>
      </c>
      <c r="H403" s="34">
        <f t="shared" si="42"/>
        <v>0.1156375</v>
      </c>
      <c r="I403" s="36"/>
      <c r="J403" s="34">
        <f t="shared" si="45"/>
        <v>0</v>
      </c>
      <c r="K403" s="34">
        <f t="shared" si="46"/>
        <v>0</v>
      </c>
      <c r="L403" s="26"/>
    </row>
    <row r="404" spans="1:12" ht="20.25" customHeight="1" x14ac:dyDescent="0.3">
      <c r="A404" s="48" t="s">
        <v>252</v>
      </c>
      <c r="B404" s="52" t="s">
        <v>452</v>
      </c>
      <c r="C404" s="61"/>
      <c r="D404" s="58"/>
      <c r="E404" s="29">
        <f t="shared" si="43"/>
        <v>0</v>
      </c>
      <c r="F404" s="65">
        <v>55.000000000000007</v>
      </c>
      <c r="G404" s="84">
        <f t="shared" si="44"/>
        <v>7.9750000000000001E-2</v>
      </c>
      <c r="H404" s="34">
        <f t="shared" si="42"/>
        <v>0.1156375</v>
      </c>
      <c r="I404" s="36"/>
      <c r="J404" s="34">
        <f t="shared" si="45"/>
        <v>0</v>
      </c>
      <c r="K404" s="34">
        <f t="shared" si="46"/>
        <v>0</v>
      </c>
      <c r="L404" s="26"/>
    </row>
    <row r="405" spans="1:12" ht="20.25" customHeight="1" x14ac:dyDescent="0.3">
      <c r="A405" s="48" t="s">
        <v>253</v>
      </c>
      <c r="B405" s="52" t="s">
        <v>453</v>
      </c>
      <c r="C405" s="61"/>
      <c r="D405" s="58"/>
      <c r="E405" s="29">
        <f t="shared" si="43"/>
        <v>0</v>
      </c>
      <c r="F405" s="65">
        <v>55.000000000000007</v>
      </c>
      <c r="G405" s="84">
        <f t="shared" si="44"/>
        <v>7.9750000000000001E-2</v>
      </c>
      <c r="H405" s="34">
        <f t="shared" si="42"/>
        <v>0.1156375</v>
      </c>
      <c r="I405" s="36"/>
      <c r="J405" s="34">
        <f t="shared" si="45"/>
        <v>0</v>
      </c>
      <c r="K405" s="34">
        <f t="shared" si="46"/>
        <v>0</v>
      </c>
      <c r="L405" s="26"/>
    </row>
    <row r="406" spans="1:12" ht="20.25" customHeight="1" x14ac:dyDescent="0.3">
      <c r="A406" s="48" t="s">
        <v>690</v>
      </c>
      <c r="B406" s="52" t="s">
        <v>655</v>
      </c>
      <c r="C406" s="61"/>
      <c r="D406" s="58"/>
      <c r="E406" s="29">
        <f t="shared" si="43"/>
        <v>0</v>
      </c>
      <c r="F406" s="65">
        <v>60.500000000000007</v>
      </c>
      <c r="G406" s="84">
        <f t="shared" si="44"/>
        <v>8.7725000000000011E-2</v>
      </c>
      <c r="H406" s="34">
        <f t="shared" si="42"/>
        <v>0.12720125000000002</v>
      </c>
      <c r="I406" s="36"/>
      <c r="J406" s="34">
        <f t="shared" si="45"/>
        <v>0</v>
      </c>
      <c r="K406" s="34">
        <f t="shared" si="46"/>
        <v>0</v>
      </c>
      <c r="L406" s="26"/>
    </row>
    <row r="407" spans="1:12" ht="20.25" customHeight="1" x14ac:dyDescent="0.3">
      <c r="A407" s="48" t="s">
        <v>690</v>
      </c>
      <c r="B407" s="52" t="s">
        <v>656</v>
      </c>
      <c r="C407" s="61"/>
      <c r="D407" s="58"/>
      <c r="E407" s="29">
        <f t="shared" si="43"/>
        <v>0</v>
      </c>
      <c r="F407" s="65">
        <v>60.500000000000007</v>
      </c>
      <c r="G407" s="84">
        <f t="shared" si="44"/>
        <v>8.7725000000000011E-2</v>
      </c>
      <c r="H407" s="34">
        <f t="shared" si="42"/>
        <v>0.12720125000000002</v>
      </c>
      <c r="I407" s="36"/>
      <c r="J407" s="34">
        <f t="shared" si="45"/>
        <v>0</v>
      </c>
      <c r="K407" s="34">
        <f t="shared" si="46"/>
        <v>0</v>
      </c>
      <c r="L407" s="26"/>
    </row>
    <row r="408" spans="1:12" ht="20.25" customHeight="1" x14ac:dyDescent="0.3">
      <c r="A408" s="48" t="s">
        <v>690</v>
      </c>
      <c r="B408" s="52" t="s">
        <v>657</v>
      </c>
      <c r="C408" s="61"/>
      <c r="D408" s="58"/>
      <c r="E408" s="29">
        <f t="shared" si="43"/>
        <v>0</v>
      </c>
      <c r="F408" s="65">
        <v>60.500000000000007</v>
      </c>
      <c r="G408" s="84">
        <f t="shared" si="44"/>
        <v>8.7725000000000011E-2</v>
      </c>
      <c r="H408" s="34">
        <f t="shared" si="42"/>
        <v>0.12720125000000002</v>
      </c>
      <c r="I408" s="36"/>
      <c r="J408" s="34">
        <f t="shared" si="45"/>
        <v>0</v>
      </c>
      <c r="K408" s="34">
        <f t="shared" si="46"/>
        <v>0</v>
      </c>
      <c r="L408" s="26"/>
    </row>
    <row r="409" spans="1:12" ht="20.25" customHeight="1" x14ac:dyDescent="0.3">
      <c r="A409" s="48" t="s">
        <v>254</v>
      </c>
      <c r="B409" s="52" t="s">
        <v>658</v>
      </c>
      <c r="C409" s="61"/>
      <c r="D409" s="58"/>
      <c r="E409" s="29">
        <f t="shared" si="43"/>
        <v>0</v>
      </c>
      <c r="F409" s="65">
        <v>55.000000000000007</v>
      </c>
      <c r="G409" s="84">
        <f t="shared" si="44"/>
        <v>7.9750000000000001E-2</v>
      </c>
      <c r="H409" s="34">
        <f t="shared" si="42"/>
        <v>0.1156375</v>
      </c>
      <c r="I409" s="36"/>
      <c r="J409" s="34">
        <f t="shared" si="45"/>
        <v>0</v>
      </c>
      <c r="K409" s="34">
        <f t="shared" si="46"/>
        <v>0</v>
      </c>
      <c r="L409" s="26"/>
    </row>
    <row r="410" spans="1:12" ht="20.25" customHeight="1" x14ac:dyDescent="0.3">
      <c r="A410" s="48" t="s">
        <v>254</v>
      </c>
      <c r="B410" s="52" t="s">
        <v>100</v>
      </c>
      <c r="C410" s="61"/>
      <c r="D410" s="58"/>
      <c r="E410" s="29">
        <f t="shared" si="43"/>
        <v>0</v>
      </c>
      <c r="F410" s="65">
        <v>55.000000000000007</v>
      </c>
      <c r="G410" s="84">
        <f t="shared" si="44"/>
        <v>7.9750000000000001E-2</v>
      </c>
      <c r="H410" s="34">
        <f t="shared" si="42"/>
        <v>0.1156375</v>
      </c>
      <c r="I410" s="36"/>
      <c r="J410" s="34">
        <f t="shared" si="45"/>
        <v>0</v>
      </c>
      <c r="K410" s="34">
        <f t="shared" si="46"/>
        <v>0</v>
      </c>
      <c r="L410" s="26"/>
    </row>
    <row r="411" spans="1:12" ht="20.25" customHeight="1" x14ac:dyDescent="0.3">
      <c r="A411" s="48" t="s">
        <v>254</v>
      </c>
      <c r="B411" s="52" t="s">
        <v>659</v>
      </c>
      <c r="C411" s="61"/>
      <c r="D411" s="58"/>
      <c r="E411" s="29">
        <f t="shared" si="43"/>
        <v>0</v>
      </c>
      <c r="F411" s="65">
        <v>55.000000000000007</v>
      </c>
      <c r="G411" s="84">
        <f t="shared" si="44"/>
        <v>7.9750000000000001E-2</v>
      </c>
      <c r="H411" s="34">
        <f t="shared" ref="H411:H474" si="47">(G411*1.45)+E411</f>
        <v>0.1156375</v>
      </c>
      <c r="I411" s="36"/>
      <c r="J411" s="34">
        <f t="shared" si="45"/>
        <v>0</v>
      </c>
      <c r="K411" s="34">
        <f t="shared" si="46"/>
        <v>0</v>
      </c>
      <c r="L411" s="26"/>
    </row>
    <row r="412" spans="1:12" ht="20.25" customHeight="1" x14ac:dyDescent="0.3">
      <c r="A412" s="48" t="s">
        <v>254</v>
      </c>
      <c r="B412" s="52" t="s">
        <v>660</v>
      </c>
      <c r="C412" s="61"/>
      <c r="D412" s="58"/>
      <c r="E412" s="29">
        <f t="shared" si="43"/>
        <v>0</v>
      </c>
      <c r="F412" s="65">
        <v>55.000000000000007</v>
      </c>
      <c r="G412" s="84">
        <f t="shared" si="44"/>
        <v>7.9750000000000001E-2</v>
      </c>
      <c r="H412" s="34">
        <f t="shared" si="47"/>
        <v>0.1156375</v>
      </c>
      <c r="I412" s="36"/>
      <c r="J412" s="34">
        <f t="shared" si="45"/>
        <v>0</v>
      </c>
      <c r="K412" s="34">
        <f t="shared" si="46"/>
        <v>0</v>
      </c>
      <c r="L412" s="26"/>
    </row>
    <row r="413" spans="1:12" ht="20.25" customHeight="1" x14ac:dyDescent="0.3">
      <c r="A413" s="48" t="s">
        <v>255</v>
      </c>
      <c r="B413" s="52" t="s">
        <v>454</v>
      </c>
      <c r="C413" s="61"/>
      <c r="D413" s="58"/>
      <c r="E413" s="29">
        <f t="shared" si="43"/>
        <v>0</v>
      </c>
      <c r="F413" s="65">
        <v>55.000000000000007</v>
      </c>
      <c r="G413" s="84">
        <f t="shared" si="44"/>
        <v>7.9750000000000001E-2</v>
      </c>
      <c r="H413" s="34">
        <f t="shared" si="47"/>
        <v>0.1156375</v>
      </c>
      <c r="I413" s="36"/>
      <c r="J413" s="34">
        <f t="shared" si="45"/>
        <v>0</v>
      </c>
      <c r="K413" s="34">
        <f t="shared" si="46"/>
        <v>0</v>
      </c>
      <c r="L413" s="26"/>
    </row>
    <row r="414" spans="1:12" ht="20.25" customHeight="1" x14ac:dyDescent="0.3">
      <c r="A414" s="48" t="s">
        <v>257</v>
      </c>
      <c r="B414" s="52" t="s">
        <v>101</v>
      </c>
      <c r="C414" s="61"/>
      <c r="D414" s="58"/>
      <c r="E414" s="29">
        <f t="shared" si="43"/>
        <v>0</v>
      </c>
      <c r="F414" s="65">
        <v>71.5</v>
      </c>
      <c r="G414" s="84">
        <f t="shared" si="44"/>
        <v>0.10367499999999999</v>
      </c>
      <c r="H414" s="34">
        <f t="shared" si="47"/>
        <v>0.15032874999999998</v>
      </c>
      <c r="I414" s="36"/>
      <c r="J414" s="34">
        <f t="shared" si="45"/>
        <v>0</v>
      </c>
      <c r="K414" s="34">
        <f t="shared" si="46"/>
        <v>0</v>
      </c>
      <c r="L414" s="26"/>
    </row>
    <row r="415" spans="1:12" ht="20.25" customHeight="1" x14ac:dyDescent="0.3">
      <c r="A415" s="48" t="s">
        <v>256</v>
      </c>
      <c r="B415" s="52" t="s">
        <v>455</v>
      </c>
      <c r="C415" s="61"/>
      <c r="D415" s="58"/>
      <c r="E415" s="29">
        <f t="shared" si="43"/>
        <v>0</v>
      </c>
      <c r="F415" s="65">
        <v>55.000000000000007</v>
      </c>
      <c r="G415" s="84">
        <f t="shared" si="44"/>
        <v>7.9750000000000001E-2</v>
      </c>
      <c r="H415" s="34">
        <f t="shared" si="47"/>
        <v>0.1156375</v>
      </c>
      <c r="I415" s="36"/>
      <c r="J415" s="34">
        <f t="shared" si="45"/>
        <v>0</v>
      </c>
      <c r="K415" s="34">
        <f t="shared" si="46"/>
        <v>0</v>
      </c>
      <c r="L415" s="26"/>
    </row>
    <row r="416" spans="1:12" ht="20.25" customHeight="1" x14ac:dyDescent="0.3">
      <c r="A416" s="48" t="s">
        <v>256</v>
      </c>
      <c r="B416" s="52" t="s">
        <v>456</v>
      </c>
      <c r="C416" s="61"/>
      <c r="D416" s="58"/>
      <c r="E416" s="29">
        <f t="shared" si="43"/>
        <v>0</v>
      </c>
      <c r="F416" s="65">
        <v>55.000000000000007</v>
      </c>
      <c r="G416" s="84">
        <f t="shared" si="44"/>
        <v>7.9750000000000001E-2</v>
      </c>
      <c r="H416" s="34">
        <f t="shared" si="47"/>
        <v>0.1156375</v>
      </c>
      <c r="I416" s="36"/>
      <c r="J416" s="34">
        <f t="shared" si="45"/>
        <v>0</v>
      </c>
      <c r="K416" s="34">
        <f t="shared" si="46"/>
        <v>0</v>
      </c>
      <c r="L416" s="26"/>
    </row>
    <row r="417" spans="1:12" ht="20.25" customHeight="1" x14ac:dyDescent="0.3">
      <c r="A417" s="48" t="s">
        <v>256</v>
      </c>
      <c r="B417" s="52" t="s">
        <v>457</v>
      </c>
      <c r="C417" s="61"/>
      <c r="D417" s="58"/>
      <c r="E417" s="29">
        <f t="shared" si="43"/>
        <v>0</v>
      </c>
      <c r="F417" s="65">
        <v>55.000000000000007</v>
      </c>
      <c r="G417" s="84">
        <f t="shared" si="44"/>
        <v>7.9750000000000001E-2</v>
      </c>
      <c r="H417" s="34">
        <f t="shared" si="47"/>
        <v>0.1156375</v>
      </c>
      <c r="I417" s="36"/>
      <c r="J417" s="34">
        <f t="shared" si="45"/>
        <v>0</v>
      </c>
      <c r="K417" s="34">
        <f t="shared" si="46"/>
        <v>0</v>
      </c>
      <c r="L417" s="26"/>
    </row>
    <row r="418" spans="1:12" ht="20.25" customHeight="1" x14ac:dyDescent="0.3">
      <c r="A418" s="48" t="s">
        <v>256</v>
      </c>
      <c r="B418" s="52" t="s">
        <v>661</v>
      </c>
      <c r="C418" s="61"/>
      <c r="D418" s="58"/>
      <c r="E418" s="29">
        <f t="shared" si="43"/>
        <v>0</v>
      </c>
      <c r="F418" s="65">
        <v>55.000000000000007</v>
      </c>
      <c r="G418" s="84">
        <f t="shared" si="44"/>
        <v>7.9750000000000001E-2</v>
      </c>
      <c r="H418" s="34">
        <f t="shared" si="47"/>
        <v>0.1156375</v>
      </c>
      <c r="I418" s="36"/>
      <c r="J418" s="34">
        <f t="shared" si="45"/>
        <v>0</v>
      </c>
      <c r="K418" s="34">
        <f t="shared" si="46"/>
        <v>0</v>
      </c>
      <c r="L418" s="26"/>
    </row>
    <row r="419" spans="1:12" ht="20.25" customHeight="1" x14ac:dyDescent="0.3">
      <c r="A419" s="48" t="s">
        <v>256</v>
      </c>
      <c r="B419" s="52" t="s">
        <v>102</v>
      </c>
      <c r="C419" s="61"/>
      <c r="D419" s="58"/>
      <c r="E419" s="29">
        <f t="shared" si="43"/>
        <v>0</v>
      </c>
      <c r="F419" s="65">
        <v>55.000000000000007</v>
      </c>
      <c r="G419" s="84">
        <f t="shared" si="44"/>
        <v>7.9750000000000001E-2</v>
      </c>
      <c r="H419" s="34">
        <f t="shared" si="47"/>
        <v>0.1156375</v>
      </c>
      <c r="I419" s="36"/>
      <c r="J419" s="34">
        <f t="shared" si="45"/>
        <v>0</v>
      </c>
      <c r="K419" s="34">
        <f t="shared" si="46"/>
        <v>0</v>
      </c>
      <c r="L419" s="26"/>
    </row>
    <row r="420" spans="1:12" ht="20.25" customHeight="1" x14ac:dyDescent="0.3">
      <c r="A420" s="48" t="s">
        <v>258</v>
      </c>
      <c r="B420" s="52" t="s">
        <v>458</v>
      </c>
      <c r="C420" s="61"/>
      <c r="D420" s="58"/>
      <c r="E420" s="29">
        <f t="shared" si="43"/>
        <v>0</v>
      </c>
      <c r="F420" s="65">
        <v>55.000000000000007</v>
      </c>
      <c r="G420" s="84">
        <f t="shared" si="44"/>
        <v>7.9750000000000001E-2</v>
      </c>
      <c r="H420" s="34">
        <f t="shared" si="47"/>
        <v>0.1156375</v>
      </c>
      <c r="I420" s="36"/>
      <c r="J420" s="34">
        <f t="shared" si="45"/>
        <v>0</v>
      </c>
      <c r="K420" s="34">
        <f t="shared" si="46"/>
        <v>0</v>
      </c>
      <c r="L420" s="26"/>
    </row>
    <row r="421" spans="1:12" ht="20.25" customHeight="1" x14ac:dyDescent="0.3">
      <c r="A421" s="48" t="s">
        <v>259</v>
      </c>
      <c r="B421" s="52" t="s">
        <v>103</v>
      </c>
      <c r="C421" s="61"/>
      <c r="D421" s="58"/>
      <c r="E421" s="29">
        <f t="shared" si="43"/>
        <v>0</v>
      </c>
      <c r="F421" s="65">
        <v>55.000000000000007</v>
      </c>
      <c r="G421" s="84">
        <f t="shared" si="44"/>
        <v>7.9750000000000001E-2</v>
      </c>
      <c r="H421" s="34">
        <f t="shared" si="47"/>
        <v>0.1156375</v>
      </c>
      <c r="I421" s="36"/>
      <c r="J421" s="34">
        <f t="shared" si="45"/>
        <v>0</v>
      </c>
      <c r="K421" s="34">
        <f t="shared" si="46"/>
        <v>0</v>
      </c>
      <c r="L421" s="26"/>
    </row>
    <row r="422" spans="1:12" ht="20.25" customHeight="1" x14ac:dyDescent="0.3">
      <c r="A422" s="48" t="s">
        <v>259</v>
      </c>
      <c r="B422" s="52" t="s">
        <v>104</v>
      </c>
      <c r="C422" s="61"/>
      <c r="D422" s="58"/>
      <c r="E422" s="29">
        <f t="shared" si="43"/>
        <v>0</v>
      </c>
      <c r="F422" s="65">
        <v>55.000000000000007</v>
      </c>
      <c r="G422" s="84">
        <f t="shared" si="44"/>
        <v>7.9750000000000001E-2</v>
      </c>
      <c r="H422" s="34">
        <f t="shared" si="47"/>
        <v>0.1156375</v>
      </c>
      <c r="I422" s="36"/>
      <c r="J422" s="34">
        <f t="shared" si="45"/>
        <v>0</v>
      </c>
      <c r="K422" s="34">
        <f t="shared" si="46"/>
        <v>0</v>
      </c>
      <c r="L422" s="26"/>
    </row>
    <row r="423" spans="1:12" ht="20.25" customHeight="1" x14ac:dyDescent="0.3">
      <c r="A423" s="48" t="s">
        <v>259</v>
      </c>
      <c r="B423" s="52" t="s">
        <v>138</v>
      </c>
      <c r="C423" s="61"/>
      <c r="D423" s="58"/>
      <c r="E423" s="29">
        <f t="shared" si="43"/>
        <v>0</v>
      </c>
      <c r="F423" s="65">
        <v>55.000000000000007</v>
      </c>
      <c r="G423" s="84">
        <f t="shared" si="44"/>
        <v>7.9750000000000001E-2</v>
      </c>
      <c r="H423" s="34">
        <f t="shared" si="47"/>
        <v>0.1156375</v>
      </c>
      <c r="I423" s="36"/>
      <c r="J423" s="34">
        <f t="shared" si="45"/>
        <v>0</v>
      </c>
      <c r="K423" s="34">
        <f t="shared" si="46"/>
        <v>0</v>
      </c>
      <c r="L423" s="26"/>
    </row>
    <row r="424" spans="1:12" ht="20.25" customHeight="1" x14ac:dyDescent="0.3">
      <c r="A424" s="48" t="s">
        <v>259</v>
      </c>
      <c r="B424" s="52" t="s">
        <v>105</v>
      </c>
      <c r="C424" s="61"/>
      <c r="D424" s="58"/>
      <c r="E424" s="29">
        <f t="shared" si="43"/>
        <v>0</v>
      </c>
      <c r="F424" s="65">
        <v>55.000000000000007</v>
      </c>
      <c r="G424" s="84">
        <f t="shared" si="44"/>
        <v>7.9750000000000001E-2</v>
      </c>
      <c r="H424" s="34">
        <f t="shared" si="47"/>
        <v>0.1156375</v>
      </c>
      <c r="I424" s="36"/>
      <c r="J424" s="34">
        <f t="shared" si="45"/>
        <v>0</v>
      </c>
      <c r="K424" s="34">
        <f t="shared" si="46"/>
        <v>0</v>
      </c>
      <c r="L424" s="26"/>
    </row>
    <row r="425" spans="1:12" ht="20.25" customHeight="1" x14ac:dyDescent="0.3">
      <c r="A425" s="48" t="s">
        <v>259</v>
      </c>
      <c r="B425" s="52" t="s">
        <v>106</v>
      </c>
      <c r="C425" s="61"/>
      <c r="D425" s="58"/>
      <c r="E425" s="29">
        <f t="shared" si="43"/>
        <v>0</v>
      </c>
      <c r="F425" s="65">
        <v>55.000000000000007</v>
      </c>
      <c r="G425" s="84">
        <f t="shared" si="44"/>
        <v>7.9750000000000001E-2</v>
      </c>
      <c r="H425" s="34">
        <f t="shared" si="47"/>
        <v>0.1156375</v>
      </c>
      <c r="I425" s="36"/>
      <c r="J425" s="34">
        <f t="shared" si="45"/>
        <v>0</v>
      </c>
      <c r="K425" s="34">
        <f t="shared" si="46"/>
        <v>0</v>
      </c>
      <c r="L425" s="26"/>
    </row>
    <row r="426" spans="1:12" ht="20.25" customHeight="1" x14ac:dyDescent="0.3">
      <c r="A426" s="48" t="s">
        <v>259</v>
      </c>
      <c r="B426" s="52" t="s">
        <v>174</v>
      </c>
      <c r="C426" s="61"/>
      <c r="D426" s="58"/>
      <c r="E426" s="29">
        <f t="shared" si="43"/>
        <v>0</v>
      </c>
      <c r="F426" s="65">
        <v>55.000000000000007</v>
      </c>
      <c r="G426" s="84">
        <f t="shared" si="44"/>
        <v>7.9750000000000001E-2</v>
      </c>
      <c r="H426" s="34">
        <f t="shared" si="47"/>
        <v>0.1156375</v>
      </c>
      <c r="I426" s="36"/>
      <c r="J426" s="34">
        <f t="shared" si="45"/>
        <v>0</v>
      </c>
      <c r="K426" s="34">
        <f t="shared" si="46"/>
        <v>0</v>
      </c>
      <c r="L426" s="26"/>
    </row>
    <row r="427" spans="1:12" ht="20.25" customHeight="1" x14ac:dyDescent="0.3">
      <c r="A427" s="48" t="s">
        <v>259</v>
      </c>
      <c r="B427" s="52" t="s">
        <v>107</v>
      </c>
      <c r="C427" s="61"/>
      <c r="D427" s="58"/>
      <c r="E427" s="29">
        <f t="shared" si="43"/>
        <v>0</v>
      </c>
      <c r="F427" s="65">
        <v>55.000000000000007</v>
      </c>
      <c r="G427" s="84">
        <f t="shared" si="44"/>
        <v>7.9750000000000001E-2</v>
      </c>
      <c r="H427" s="34">
        <f t="shared" si="47"/>
        <v>0.1156375</v>
      </c>
      <c r="I427" s="36"/>
      <c r="J427" s="34">
        <f t="shared" si="45"/>
        <v>0</v>
      </c>
      <c r="K427" s="34">
        <f t="shared" si="46"/>
        <v>0</v>
      </c>
      <c r="L427" s="26"/>
    </row>
    <row r="428" spans="1:12" ht="20.25" customHeight="1" x14ac:dyDescent="0.3">
      <c r="A428" s="48" t="s">
        <v>259</v>
      </c>
      <c r="B428" s="52" t="s">
        <v>108</v>
      </c>
      <c r="C428" s="61"/>
      <c r="D428" s="58"/>
      <c r="E428" s="29">
        <f t="shared" si="43"/>
        <v>0</v>
      </c>
      <c r="F428" s="65">
        <v>55.000000000000007</v>
      </c>
      <c r="G428" s="84">
        <f t="shared" si="44"/>
        <v>7.9750000000000001E-2</v>
      </c>
      <c r="H428" s="34">
        <f t="shared" si="47"/>
        <v>0.1156375</v>
      </c>
      <c r="I428" s="36"/>
      <c r="J428" s="34">
        <f t="shared" si="45"/>
        <v>0</v>
      </c>
      <c r="K428" s="34">
        <f t="shared" si="46"/>
        <v>0</v>
      </c>
      <c r="L428" s="26"/>
    </row>
    <row r="429" spans="1:12" ht="20.25" customHeight="1" x14ac:dyDescent="0.3">
      <c r="A429" s="48" t="s">
        <v>259</v>
      </c>
      <c r="B429" s="52" t="s">
        <v>109</v>
      </c>
      <c r="C429" s="61"/>
      <c r="D429" s="58"/>
      <c r="E429" s="29">
        <f t="shared" si="43"/>
        <v>0</v>
      </c>
      <c r="F429" s="65">
        <v>55.000000000000007</v>
      </c>
      <c r="G429" s="84">
        <f t="shared" si="44"/>
        <v>7.9750000000000001E-2</v>
      </c>
      <c r="H429" s="34">
        <f t="shared" si="47"/>
        <v>0.1156375</v>
      </c>
      <c r="I429" s="36"/>
      <c r="J429" s="34">
        <f t="shared" si="45"/>
        <v>0</v>
      </c>
      <c r="K429" s="34">
        <f t="shared" si="46"/>
        <v>0</v>
      </c>
      <c r="L429" s="26"/>
    </row>
    <row r="430" spans="1:12" ht="20.25" customHeight="1" x14ac:dyDescent="0.3">
      <c r="A430" s="48" t="s">
        <v>259</v>
      </c>
      <c r="B430" s="52" t="s">
        <v>459</v>
      </c>
      <c r="C430" s="61"/>
      <c r="D430" s="58"/>
      <c r="E430" s="29">
        <f t="shared" si="43"/>
        <v>0</v>
      </c>
      <c r="F430" s="65">
        <v>55.000000000000007</v>
      </c>
      <c r="G430" s="84">
        <f t="shared" si="44"/>
        <v>7.9750000000000001E-2</v>
      </c>
      <c r="H430" s="34">
        <f t="shared" si="47"/>
        <v>0.1156375</v>
      </c>
      <c r="I430" s="36"/>
      <c r="J430" s="34">
        <f t="shared" si="45"/>
        <v>0</v>
      </c>
      <c r="K430" s="34">
        <f t="shared" si="46"/>
        <v>0</v>
      </c>
      <c r="L430" s="26"/>
    </row>
    <row r="431" spans="1:12" ht="20.25" customHeight="1" x14ac:dyDescent="0.3">
      <c r="A431" s="48" t="s">
        <v>259</v>
      </c>
      <c r="B431" s="52" t="s">
        <v>110</v>
      </c>
      <c r="C431" s="61"/>
      <c r="D431" s="58"/>
      <c r="E431" s="29">
        <f t="shared" si="43"/>
        <v>0</v>
      </c>
      <c r="F431" s="65">
        <v>55.000000000000007</v>
      </c>
      <c r="G431" s="84">
        <f t="shared" si="44"/>
        <v>7.9750000000000001E-2</v>
      </c>
      <c r="H431" s="34">
        <f t="shared" si="47"/>
        <v>0.1156375</v>
      </c>
      <c r="I431" s="36"/>
      <c r="J431" s="34">
        <f t="shared" si="45"/>
        <v>0</v>
      </c>
      <c r="K431" s="34">
        <f t="shared" si="46"/>
        <v>0</v>
      </c>
      <c r="L431" s="26"/>
    </row>
    <row r="432" spans="1:12" ht="20.25" customHeight="1" x14ac:dyDescent="0.3">
      <c r="A432" s="48" t="s">
        <v>260</v>
      </c>
      <c r="B432" s="52" t="s">
        <v>22</v>
      </c>
      <c r="C432" s="61"/>
      <c r="D432" s="58">
        <v>50</v>
      </c>
      <c r="E432" s="29">
        <f t="shared" si="43"/>
        <v>7.2499999999999995E-2</v>
      </c>
      <c r="F432" s="65">
        <v>66</v>
      </c>
      <c r="G432" s="84">
        <f t="shared" si="44"/>
        <v>9.5700000000000007E-2</v>
      </c>
      <c r="H432" s="34">
        <f t="shared" si="47"/>
        <v>0.21126499999999998</v>
      </c>
      <c r="I432" s="36"/>
      <c r="J432" s="34">
        <f t="shared" si="45"/>
        <v>0</v>
      </c>
      <c r="K432" s="34">
        <f t="shared" si="46"/>
        <v>0</v>
      </c>
      <c r="L432" s="26"/>
    </row>
    <row r="433" spans="1:12" ht="20.25" customHeight="1" x14ac:dyDescent="0.3">
      <c r="A433" s="48" t="s">
        <v>260</v>
      </c>
      <c r="B433" s="52" t="s">
        <v>20</v>
      </c>
      <c r="C433" s="61"/>
      <c r="D433" s="58">
        <v>50</v>
      </c>
      <c r="E433" s="29">
        <f t="shared" si="43"/>
        <v>7.2499999999999995E-2</v>
      </c>
      <c r="F433" s="65">
        <v>66</v>
      </c>
      <c r="G433" s="84">
        <f t="shared" si="44"/>
        <v>9.5700000000000007E-2</v>
      </c>
      <c r="H433" s="34">
        <f t="shared" si="47"/>
        <v>0.21126499999999998</v>
      </c>
      <c r="I433" s="36"/>
      <c r="J433" s="34">
        <f t="shared" si="45"/>
        <v>0</v>
      </c>
      <c r="K433" s="34">
        <f t="shared" si="46"/>
        <v>0</v>
      </c>
      <c r="L433" s="26"/>
    </row>
    <row r="434" spans="1:12" ht="20.25" customHeight="1" x14ac:dyDescent="0.3">
      <c r="A434" s="48" t="s">
        <v>260</v>
      </c>
      <c r="B434" s="52" t="s">
        <v>21</v>
      </c>
      <c r="C434" s="61"/>
      <c r="D434" s="58">
        <v>50</v>
      </c>
      <c r="E434" s="29">
        <f t="shared" si="43"/>
        <v>7.2499999999999995E-2</v>
      </c>
      <c r="F434" s="65">
        <v>66</v>
      </c>
      <c r="G434" s="84">
        <f t="shared" si="44"/>
        <v>9.5700000000000007E-2</v>
      </c>
      <c r="H434" s="34">
        <f t="shared" si="47"/>
        <v>0.21126499999999998</v>
      </c>
      <c r="I434" s="36"/>
      <c r="J434" s="34">
        <f t="shared" si="45"/>
        <v>0</v>
      </c>
      <c r="K434" s="34">
        <f t="shared" si="46"/>
        <v>0</v>
      </c>
      <c r="L434" s="26"/>
    </row>
    <row r="435" spans="1:12" ht="20.25" customHeight="1" x14ac:dyDescent="0.3">
      <c r="A435" s="48" t="s">
        <v>260</v>
      </c>
      <c r="B435" s="52" t="s">
        <v>111</v>
      </c>
      <c r="C435" s="61"/>
      <c r="D435" s="58">
        <v>50</v>
      </c>
      <c r="E435" s="29">
        <f t="shared" si="43"/>
        <v>7.2499999999999995E-2</v>
      </c>
      <c r="F435" s="65">
        <v>66</v>
      </c>
      <c r="G435" s="84">
        <f t="shared" si="44"/>
        <v>9.5700000000000007E-2</v>
      </c>
      <c r="H435" s="34">
        <f t="shared" si="47"/>
        <v>0.21126499999999998</v>
      </c>
      <c r="I435" s="36"/>
      <c r="J435" s="34">
        <f t="shared" si="45"/>
        <v>0</v>
      </c>
      <c r="K435" s="34">
        <f t="shared" si="46"/>
        <v>0</v>
      </c>
      <c r="L435" s="26"/>
    </row>
    <row r="436" spans="1:12" ht="20.25" customHeight="1" x14ac:dyDescent="0.3">
      <c r="A436" s="48" t="s">
        <v>261</v>
      </c>
      <c r="B436" s="52" t="s">
        <v>460</v>
      </c>
      <c r="C436" s="61"/>
      <c r="D436" s="58"/>
      <c r="E436" s="29">
        <f t="shared" si="43"/>
        <v>0</v>
      </c>
      <c r="F436" s="65">
        <v>55.000000000000007</v>
      </c>
      <c r="G436" s="84">
        <f t="shared" si="44"/>
        <v>7.9750000000000001E-2</v>
      </c>
      <c r="H436" s="34">
        <f t="shared" si="47"/>
        <v>0.1156375</v>
      </c>
      <c r="I436" s="36"/>
      <c r="J436" s="34">
        <f t="shared" si="45"/>
        <v>0</v>
      </c>
      <c r="K436" s="34">
        <f t="shared" si="46"/>
        <v>0</v>
      </c>
      <c r="L436" s="26"/>
    </row>
    <row r="437" spans="1:12" ht="20.25" customHeight="1" x14ac:dyDescent="0.3">
      <c r="A437" s="48" t="s">
        <v>262</v>
      </c>
      <c r="B437" s="52" t="s">
        <v>112</v>
      </c>
      <c r="C437" s="61"/>
      <c r="D437" s="58"/>
      <c r="E437" s="29">
        <f t="shared" si="43"/>
        <v>0</v>
      </c>
      <c r="F437" s="65">
        <v>85.800000000000011</v>
      </c>
      <c r="G437" s="84">
        <f t="shared" si="44"/>
        <v>0.12441000000000002</v>
      </c>
      <c r="H437" s="34">
        <f t="shared" si="47"/>
        <v>0.18039450000000001</v>
      </c>
      <c r="I437" s="36"/>
      <c r="J437" s="34">
        <f t="shared" si="45"/>
        <v>0</v>
      </c>
      <c r="K437" s="34">
        <f t="shared" si="46"/>
        <v>0</v>
      </c>
      <c r="L437" s="26"/>
    </row>
    <row r="438" spans="1:12" ht="20.25" customHeight="1" x14ac:dyDescent="0.3">
      <c r="A438" s="48" t="s">
        <v>263</v>
      </c>
      <c r="B438" s="52" t="s">
        <v>461</v>
      </c>
      <c r="C438" s="61"/>
      <c r="D438" s="58"/>
      <c r="E438" s="29">
        <f t="shared" si="43"/>
        <v>0</v>
      </c>
      <c r="F438" s="65">
        <v>88</v>
      </c>
      <c r="G438" s="84">
        <f t="shared" si="44"/>
        <v>0.12759999999999999</v>
      </c>
      <c r="H438" s="34">
        <f t="shared" si="47"/>
        <v>0.18501999999999999</v>
      </c>
      <c r="I438" s="36"/>
      <c r="J438" s="34">
        <f t="shared" si="45"/>
        <v>0</v>
      </c>
      <c r="K438" s="34">
        <f t="shared" si="46"/>
        <v>0</v>
      </c>
      <c r="L438" s="26"/>
    </row>
    <row r="439" spans="1:12" ht="20.25" customHeight="1" x14ac:dyDescent="0.3">
      <c r="A439" s="48" t="s">
        <v>263</v>
      </c>
      <c r="B439" s="52" t="s">
        <v>462</v>
      </c>
      <c r="C439" s="61"/>
      <c r="D439" s="58"/>
      <c r="E439" s="29">
        <f t="shared" si="43"/>
        <v>0</v>
      </c>
      <c r="F439" s="65">
        <v>88</v>
      </c>
      <c r="G439" s="84">
        <f t="shared" si="44"/>
        <v>0.12759999999999999</v>
      </c>
      <c r="H439" s="34">
        <f t="shared" si="47"/>
        <v>0.18501999999999999</v>
      </c>
      <c r="I439" s="36"/>
      <c r="J439" s="34">
        <f t="shared" si="45"/>
        <v>0</v>
      </c>
      <c r="K439" s="34">
        <f t="shared" si="46"/>
        <v>0</v>
      </c>
      <c r="L439" s="26"/>
    </row>
    <row r="440" spans="1:12" ht="20.25" customHeight="1" x14ac:dyDescent="0.3">
      <c r="A440" s="48" t="s">
        <v>691</v>
      </c>
      <c r="B440" s="52" t="s">
        <v>662</v>
      </c>
      <c r="C440" s="61"/>
      <c r="D440" s="58">
        <v>100</v>
      </c>
      <c r="E440" s="29">
        <f t="shared" si="43"/>
        <v>0.14499999999999999</v>
      </c>
      <c r="F440" s="65">
        <v>110.00000000000001</v>
      </c>
      <c r="G440" s="84">
        <f t="shared" si="44"/>
        <v>0.1595</v>
      </c>
      <c r="H440" s="34">
        <f t="shared" si="47"/>
        <v>0.37627500000000003</v>
      </c>
      <c r="I440" s="36"/>
      <c r="J440" s="34">
        <f t="shared" si="45"/>
        <v>0</v>
      </c>
      <c r="K440" s="34">
        <f t="shared" si="46"/>
        <v>0</v>
      </c>
      <c r="L440" s="26"/>
    </row>
    <row r="441" spans="1:12" ht="20.25" customHeight="1" x14ac:dyDescent="0.3">
      <c r="A441" s="48" t="s">
        <v>264</v>
      </c>
      <c r="B441" s="52" t="s">
        <v>663</v>
      </c>
      <c r="C441" s="61"/>
      <c r="D441" s="58"/>
      <c r="E441" s="29">
        <f t="shared" si="43"/>
        <v>0</v>
      </c>
      <c r="F441" s="65">
        <v>55.000000000000007</v>
      </c>
      <c r="G441" s="84">
        <f t="shared" si="44"/>
        <v>7.9750000000000001E-2</v>
      </c>
      <c r="H441" s="34">
        <f t="shared" si="47"/>
        <v>0.1156375</v>
      </c>
      <c r="I441" s="36"/>
      <c r="J441" s="34">
        <f t="shared" si="45"/>
        <v>0</v>
      </c>
      <c r="K441" s="34">
        <f t="shared" si="46"/>
        <v>0</v>
      </c>
      <c r="L441" s="26"/>
    </row>
    <row r="442" spans="1:12" s="6" customFormat="1" ht="20.25" customHeight="1" x14ac:dyDescent="0.35">
      <c r="A442" s="48" t="s">
        <v>264</v>
      </c>
      <c r="B442" s="52" t="s">
        <v>463</v>
      </c>
      <c r="C442" s="61"/>
      <c r="D442" s="58"/>
      <c r="E442" s="29">
        <f t="shared" si="43"/>
        <v>0</v>
      </c>
      <c r="F442" s="65">
        <v>55.000000000000007</v>
      </c>
      <c r="G442" s="84">
        <f t="shared" si="44"/>
        <v>7.9750000000000001E-2</v>
      </c>
      <c r="H442" s="34">
        <f t="shared" si="47"/>
        <v>0.1156375</v>
      </c>
      <c r="I442" s="40"/>
      <c r="J442" s="34">
        <f t="shared" si="45"/>
        <v>0</v>
      </c>
      <c r="K442" s="34">
        <f t="shared" si="46"/>
        <v>0</v>
      </c>
      <c r="L442" s="26"/>
    </row>
    <row r="443" spans="1:12" ht="20.25" customHeight="1" x14ac:dyDescent="0.3">
      <c r="A443" s="48" t="s">
        <v>265</v>
      </c>
      <c r="B443" s="52" t="s">
        <v>664</v>
      </c>
      <c r="C443" s="61"/>
      <c r="D443" s="58"/>
      <c r="E443" s="29">
        <f t="shared" si="43"/>
        <v>0</v>
      </c>
      <c r="F443" s="65">
        <v>85.800000000000011</v>
      </c>
      <c r="G443" s="84">
        <f t="shared" si="44"/>
        <v>0.12441000000000002</v>
      </c>
      <c r="H443" s="34">
        <f t="shared" si="47"/>
        <v>0.18039450000000001</v>
      </c>
      <c r="I443" s="36"/>
      <c r="J443" s="34">
        <f t="shared" si="45"/>
        <v>0</v>
      </c>
      <c r="K443" s="34">
        <f t="shared" si="46"/>
        <v>0</v>
      </c>
      <c r="L443" s="26"/>
    </row>
    <row r="444" spans="1:12" ht="20.25" customHeight="1" x14ac:dyDescent="0.3">
      <c r="A444" s="48" t="s">
        <v>265</v>
      </c>
      <c r="B444" s="52" t="s">
        <v>665</v>
      </c>
      <c r="C444" s="62" t="s">
        <v>1</v>
      </c>
      <c r="D444" s="58">
        <v>150</v>
      </c>
      <c r="E444" s="29">
        <f t="shared" si="43"/>
        <v>0.2175</v>
      </c>
      <c r="F444" s="65">
        <v>85.800000000000011</v>
      </c>
      <c r="G444" s="84">
        <f t="shared" si="44"/>
        <v>0.12441000000000002</v>
      </c>
      <c r="H444" s="34">
        <f t="shared" si="47"/>
        <v>0.39789450000000004</v>
      </c>
      <c r="I444" s="36"/>
      <c r="J444" s="34">
        <f t="shared" si="45"/>
        <v>0</v>
      </c>
      <c r="K444" s="34">
        <f t="shared" si="46"/>
        <v>0</v>
      </c>
      <c r="L444" s="26"/>
    </row>
    <row r="445" spans="1:12" ht="20.25" customHeight="1" x14ac:dyDescent="0.3">
      <c r="A445" s="48" t="s">
        <v>265</v>
      </c>
      <c r="B445" s="52" t="s">
        <v>666</v>
      </c>
      <c r="C445" s="61" t="s">
        <v>1</v>
      </c>
      <c r="D445" s="58">
        <v>150</v>
      </c>
      <c r="E445" s="29">
        <f t="shared" si="43"/>
        <v>0.2175</v>
      </c>
      <c r="F445" s="65">
        <v>85.800000000000011</v>
      </c>
      <c r="G445" s="84">
        <f t="shared" si="44"/>
        <v>0.12441000000000002</v>
      </c>
      <c r="H445" s="34">
        <f t="shared" si="47"/>
        <v>0.39789450000000004</v>
      </c>
      <c r="I445" s="36"/>
      <c r="J445" s="34">
        <f t="shared" si="45"/>
        <v>0</v>
      </c>
      <c r="K445" s="34">
        <f t="shared" si="46"/>
        <v>0</v>
      </c>
      <c r="L445" s="26"/>
    </row>
    <row r="446" spans="1:12" ht="20.25" customHeight="1" x14ac:dyDescent="0.3">
      <c r="A446" s="48" t="s">
        <v>265</v>
      </c>
      <c r="B446" s="52" t="s">
        <v>113</v>
      </c>
      <c r="C446" s="61"/>
      <c r="D446" s="58"/>
      <c r="E446" s="29">
        <f t="shared" si="43"/>
        <v>0</v>
      </c>
      <c r="F446" s="65">
        <v>85.800000000000011</v>
      </c>
      <c r="G446" s="84">
        <f t="shared" si="44"/>
        <v>0.12441000000000002</v>
      </c>
      <c r="H446" s="34">
        <f t="shared" si="47"/>
        <v>0.18039450000000001</v>
      </c>
      <c r="I446" s="36"/>
      <c r="J446" s="34">
        <f t="shared" si="45"/>
        <v>0</v>
      </c>
      <c r="K446" s="34">
        <f t="shared" si="46"/>
        <v>0</v>
      </c>
      <c r="L446" s="26"/>
    </row>
    <row r="447" spans="1:12" ht="20.25" customHeight="1" x14ac:dyDescent="0.3">
      <c r="A447" s="48" t="s">
        <v>265</v>
      </c>
      <c r="B447" s="52" t="s">
        <v>464</v>
      </c>
      <c r="C447" s="62"/>
      <c r="D447" s="58"/>
      <c r="E447" s="29">
        <f t="shared" si="43"/>
        <v>0</v>
      </c>
      <c r="F447" s="65">
        <v>85.800000000000011</v>
      </c>
      <c r="G447" s="84">
        <f t="shared" si="44"/>
        <v>0.12441000000000002</v>
      </c>
      <c r="H447" s="34">
        <f t="shared" si="47"/>
        <v>0.18039450000000001</v>
      </c>
      <c r="I447" s="36"/>
      <c r="J447" s="34">
        <f t="shared" si="45"/>
        <v>0</v>
      </c>
      <c r="K447" s="34">
        <f t="shared" si="46"/>
        <v>0</v>
      </c>
      <c r="L447" s="26"/>
    </row>
    <row r="448" spans="1:12" ht="20.25" customHeight="1" x14ac:dyDescent="0.3">
      <c r="A448" s="48" t="s">
        <v>265</v>
      </c>
      <c r="B448" s="52" t="s">
        <v>465</v>
      </c>
      <c r="C448" s="61"/>
      <c r="D448" s="58"/>
      <c r="E448" s="29">
        <f t="shared" si="43"/>
        <v>0</v>
      </c>
      <c r="F448" s="65">
        <v>85.800000000000011</v>
      </c>
      <c r="G448" s="84">
        <f t="shared" si="44"/>
        <v>0.12441000000000002</v>
      </c>
      <c r="H448" s="34">
        <f t="shared" si="47"/>
        <v>0.18039450000000001</v>
      </c>
      <c r="I448" s="36"/>
      <c r="J448" s="34">
        <f t="shared" si="45"/>
        <v>0</v>
      </c>
      <c r="K448" s="34">
        <f t="shared" si="46"/>
        <v>0</v>
      </c>
      <c r="L448" s="26"/>
    </row>
    <row r="449" spans="1:12" ht="20.25" customHeight="1" x14ac:dyDescent="0.3">
      <c r="A449" s="48" t="s">
        <v>265</v>
      </c>
      <c r="B449" s="52" t="s">
        <v>667</v>
      </c>
      <c r="C449" s="61"/>
      <c r="D449" s="58"/>
      <c r="E449" s="29">
        <f t="shared" si="43"/>
        <v>0</v>
      </c>
      <c r="F449" s="65">
        <v>85.800000000000011</v>
      </c>
      <c r="G449" s="84">
        <f t="shared" si="44"/>
        <v>0.12441000000000002</v>
      </c>
      <c r="H449" s="34">
        <f t="shared" si="47"/>
        <v>0.18039450000000001</v>
      </c>
      <c r="I449" s="36"/>
      <c r="J449" s="34">
        <f t="shared" si="45"/>
        <v>0</v>
      </c>
      <c r="K449" s="34">
        <f t="shared" si="46"/>
        <v>0</v>
      </c>
      <c r="L449" s="26"/>
    </row>
    <row r="450" spans="1:12" ht="20.25" customHeight="1" x14ac:dyDescent="0.3">
      <c r="A450" s="48" t="s">
        <v>265</v>
      </c>
      <c r="B450" s="52" t="s">
        <v>114</v>
      </c>
      <c r="C450" s="61"/>
      <c r="D450" s="58"/>
      <c r="E450" s="29">
        <f t="shared" si="43"/>
        <v>0</v>
      </c>
      <c r="F450" s="65">
        <v>85.800000000000011</v>
      </c>
      <c r="G450" s="84">
        <f t="shared" si="44"/>
        <v>0.12441000000000002</v>
      </c>
      <c r="H450" s="34">
        <f t="shared" si="47"/>
        <v>0.18039450000000001</v>
      </c>
      <c r="I450" s="36"/>
      <c r="J450" s="34">
        <f t="shared" si="45"/>
        <v>0</v>
      </c>
      <c r="K450" s="34">
        <f t="shared" si="46"/>
        <v>0</v>
      </c>
      <c r="L450" s="26"/>
    </row>
    <row r="451" spans="1:12" ht="20.25" customHeight="1" x14ac:dyDescent="0.3">
      <c r="A451" s="48" t="s">
        <v>266</v>
      </c>
      <c r="B451" s="52" t="s">
        <v>466</v>
      </c>
      <c r="C451" s="61"/>
      <c r="D451" s="58"/>
      <c r="E451" s="29">
        <f t="shared" si="43"/>
        <v>0</v>
      </c>
      <c r="F451" s="65">
        <v>55.000000000000007</v>
      </c>
      <c r="G451" s="84">
        <f t="shared" si="44"/>
        <v>7.9750000000000001E-2</v>
      </c>
      <c r="H451" s="34">
        <f t="shared" si="47"/>
        <v>0.1156375</v>
      </c>
      <c r="I451" s="36"/>
      <c r="J451" s="34">
        <f t="shared" si="45"/>
        <v>0</v>
      </c>
      <c r="K451" s="34">
        <f t="shared" si="46"/>
        <v>0</v>
      </c>
      <c r="L451" s="26"/>
    </row>
    <row r="452" spans="1:12" ht="20.25" customHeight="1" x14ac:dyDescent="0.3">
      <c r="A452" s="48" t="s">
        <v>266</v>
      </c>
      <c r="B452" s="52" t="s">
        <v>467</v>
      </c>
      <c r="C452" s="61"/>
      <c r="D452" s="58"/>
      <c r="E452" s="29">
        <f t="shared" si="43"/>
        <v>0</v>
      </c>
      <c r="F452" s="65">
        <v>55.000000000000007</v>
      </c>
      <c r="G452" s="84">
        <f t="shared" si="44"/>
        <v>7.9750000000000001E-2</v>
      </c>
      <c r="H452" s="34">
        <f t="shared" si="47"/>
        <v>0.1156375</v>
      </c>
      <c r="I452" s="36"/>
      <c r="J452" s="34">
        <f t="shared" si="45"/>
        <v>0</v>
      </c>
      <c r="K452" s="34">
        <f t="shared" si="46"/>
        <v>0</v>
      </c>
      <c r="L452" s="26"/>
    </row>
    <row r="453" spans="1:12" ht="20.25" customHeight="1" x14ac:dyDescent="0.3">
      <c r="A453" s="48" t="s">
        <v>266</v>
      </c>
      <c r="B453" s="52" t="s">
        <v>468</v>
      </c>
      <c r="C453" s="61"/>
      <c r="D453" s="58"/>
      <c r="E453" s="29">
        <f t="shared" si="43"/>
        <v>0</v>
      </c>
      <c r="F453" s="65">
        <v>55.000000000000007</v>
      </c>
      <c r="G453" s="84">
        <f t="shared" si="44"/>
        <v>7.9750000000000001E-2</v>
      </c>
      <c r="H453" s="34">
        <f t="shared" si="47"/>
        <v>0.1156375</v>
      </c>
      <c r="I453" s="36"/>
      <c r="J453" s="34">
        <f t="shared" si="45"/>
        <v>0</v>
      </c>
      <c r="K453" s="34">
        <f t="shared" si="46"/>
        <v>0</v>
      </c>
      <c r="L453" s="26"/>
    </row>
    <row r="454" spans="1:12" ht="20.25" customHeight="1" x14ac:dyDescent="0.3">
      <c r="A454" s="48" t="s">
        <v>266</v>
      </c>
      <c r="B454" s="52" t="s">
        <v>469</v>
      </c>
      <c r="C454" s="61"/>
      <c r="D454" s="58"/>
      <c r="E454" s="29">
        <f t="shared" si="43"/>
        <v>0</v>
      </c>
      <c r="F454" s="65">
        <v>55.000000000000007</v>
      </c>
      <c r="G454" s="84">
        <f t="shared" si="44"/>
        <v>7.9750000000000001E-2</v>
      </c>
      <c r="H454" s="34">
        <f t="shared" si="47"/>
        <v>0.1156375</v>
      </c>
      <c r="I454" s="36"/>
      <c r="J454" s="34">
        <f t="shared" si="45"/>
        <v>0</v>
      </c>
      <c r="K454" s="34">
        <f t="shared" si="46"/>
        <v>0</v>
      </c>
      <c r="L454" s="26"/>
    </row>
    <row r="455" spans="1:12" ht="20.25" customHeight="1" x14ac:dyDescent="0.3">
      <c r="A455" s="48" t="s">
        <v>267</v>
      </c>
      <c r="B455" s="52" t="s">
        <v>470</v>
      </c>
      <c r="C455" s="61"/>
      <c r="D455" s="58"/>
      <c r="E455" s="29">
        <f t="shared" si="43"/>
        <v>0</v>
      </c>
      <c r="F455" s="65">
        <v>60.500000000000007</v>
      </c>
      <c r="G455" s="84">
        <f t="shared" si="44"/>
        <v>8.7725000000000011E-2</v>
      </c>
      <c r="H455" s="34">
        <f t="shared" si="47"/>
        <v>0.12720125000000002</v>
      </c>
      <c r="I455" s="36"/>
      <c r="J455" s="34">
        <f t="shared" si="45"/>
        <v>0</v>
      </c>
      <c r="K455" s="34">
        <f t="shared" si="46"/>
        <v>0</v>
      </c>
      <c r="L455" s="26"/>
    </row>
    <row r="456" spans="1:12" ht="20.25" customHeight="1" x14ac:dyDescent="0.3">
      <c r="A456" s="48" t="s">
        <v>267</v>
      </c>
      <c r="B456" s="52" t="s">
        <v>115</v>
      </c>
      <c r="C456" s="61"/>
      <c r="D456" s="58"/>
      <c r="E456" s="29">
        <f t="shared" si="43"/>
        <v>0</v>
      </c>
      <c r="F456" s="65">
        <v>60.500000000000007</v>
      </c>
      <c r="G456" s="84">
        <f t="shared" si="44"/>
        <v>8.7725000000000011E-2</v>
      </c>
      <c r="H456" s="34">
        <f t="shared" si="47"/>
        <v>0.12720125000000002</v>
      </c>
      <c r="I456" s="36"/>
      <c r="J456" s="34">
        <f t="shared" si="45"/>
        <v>0</v>
      </c>
      <c r="K456" s="34">
        <f t="shared" si="46"/>
        <v>0</v>
      </c>
      <c r="L456" s="26"/>
    </row>
    <row r="457" spans="1:12" ht="20.25" customHeight="1" x14ac:dyDescent="0.3">
      <c r="A457" s="48" t="s">
        <v>267</v>
      </c>
      <c r="B457" s="52" t="s">
        <v>116</v>
      </c>
      <c r="C457" s="61"/>
      <c r="D457" s="58"/>
      <c r="E457" s="29">
        <f t="shared" si="43"/>
        <v>0</v>
      </c>
      <c r="F457" s="65">
        <v>60.500000000000007</v>
      </c>
      <c r="G457" s="84">
        <f t="shared" si="44"/>
        <v>8.7725000000000011E-2</v>
      </c>
      <c r="H457" s="34">
        <f t="shared" si="47"/>
        <v>0.12720125000000002</v>
      </c>
      <c r="I457" s="36"/>
      <c r="J457" s="34">
        <f t="shared" si="45"/>
        <v>0</v>
      </c>
      <c r="K457" s="34">
        <f t="shared" si="46"/>
        <v>0</v>
      </c>
      <c r="L457" s="26"/>
    </row>
    <row r="458" spans="1:12" ht="20.25" customHeight="1" x14ac:dyDescent="0.3">
      <c r="A458" s="48" t="s">
        <v>268</v>
      </c>
      <c r="B458" s="52" t="s">
        <v>175</v>
      </c>
      <c r="C458" s="61"/>
      <c r="D458" s="58">
        <v>50</v>
      </c>
      <c r="E458" s="29">
        <f t="shared" ref="E458:E521" si="48">(D458/1000)*1.45</f>
        <v>7.2499999999999995E-2</v>
      </c>
      <c r="F458" s="65">
        <v>60.500000000000007</v>
      </c>
      <c r="G458" s="84">
        <f t="shared" si="44"/>
        <v>8.7725000000000011E-2</v>
      </c>
      <c r="H458" s="34">
        <f t="shared" si="47"/>
        <v>0.19970125</v>
      </c>
      <c r="I458" s="36"/>
      <c r="J458" s="34">
        <f t="shared" si="45"/>
        <v>0</v>
      </c>
      <c r="K458" s="34">
        <f t="shared" si="46"/>
        <v>0</v>
      </c>
      <c r="L458" s="26"/>
    </row>
    <row r="459" spans="1:12" ht="20.25" customHeight="1" x14ac:dyDescent="0.3">
      <c r="A459" s="48" t="s">
        <v>269</v>
      </c>
      <c r="B459" s="52" t="s">
        <v>471</v>
      </c>
      <c r="C459" s="61"/>
      <c r="D459" s="58"/>
      <c r="E459" s="29">
        <f t="shared" si="48"/>
        <v>0</v>
      </c>
      <c r="F459" s="65">
        <v>85.800000000000011</v>
      </c>
      <c r="G459" s="84">
        <f t="shared" ref="G459:G525" si="49">(F459/1000)*1.45</f>
        <v>0.12441000000000002</v>
      </c>
      <c r="H459" s="34">
        <f t="shared" si="47"/>
        <v>0.18039450000000001</v>
      </c>
      <c r="I459" s="36"/>
      <c r="J459" s="34">
        <f t="shared" si="45"/>
        <v>0</v>
      </c>
      <c r="K459" s="34">
        <f t="shared" si="46"/>
        <v>0</v>
      </c>
      <c r="L459" s="26"/>
    </row>
    <row r="460" spans="1:12" ht="20.25" customHeight="1" x14ac:dyDescent="0.3">
      <c r="A460" s="48" t="s">
        <v>269</v>
      </c>
      <c r="B460" s="52" t="s">
        <v>176</v>
      </c>
      <c r="C460" s="61"/>
      <c r="D460" s="58"/>
      <c r="E460" s="29">
        <f t="shared" si="48"/>
        <v>0</v>
      </c>
      <c r="F460" s="65">
        <v>85.800000000000011</v>
      </c>
      <c r="G460" s="84">
        <f t="shared" si="49"/>
        <v>0.12441000000000002</v>
      </c>
      <c r="H460" s="34">
        <f t="shared" si="47"/>
        <v>0.18039450000000001</v>
      </c>
      <c r="I460" s="36"/>
      <c r="J460" s="34">
        <f t="shared" si="45"/>
        <v>0</v>
      </c>
      <c r="K460" s="34">
        <f t="shared" si="46"/>
        <v>0</v>
      </c>
      <c r="L460" s="26"/>
    </row>
    <row r="461" spans="1:12" ht="20.25" customHeight="1" x14ac:dyDescent="0.3">
      <c r="A461" s="48" t="s">
        <v>269</v>
      </c>
      <c r="B461" s="52" t="s">
        <v>117</v>
      </c>
      <c r="C461" s="61"/>
      <c r="D461" s="58"/>
      <c r="E461" s="29">
        <f t="shared" si="48"/>
        <v>0</v>
      </c>
      <c r="F461" s="65">
        <v>85.800000000000011</v>
      </c>
      <c r="G461" s="84">
        <f t="shared" si="49"/>
        <v>0.12441000000000002</v>
      </c>
      <c r="H461" s="34">
        <f t="shared" si="47"/>
        <v>0.18039450000000001</v>
      </c>
      <c r="I461" s="36"/>
      <c r="J461" s="34">
        <f t="shared" si="45"/>
        <v>0</v>
      </c>
      <c r="K461" s="34">
        <f t="shared" si="46"/>
        <v>0</v>
      </c>
      <c r="L461" s="26"/>
    </row>
    <row r="462" spans="1:12" ht="20.25" customHeight="1" x14ac:dyDescent="0.3">
      <c r="A462" s="48" t="s">
        <v>269</v>
      </c>
      <c r="B462" s="52" t="s">
        <v>118</v>
      </c>
      <c r="C462" s="61"/>
      <c r="D462" s="58"/>
      <c r="E462" s="29">
        <f t="shared" si="48"/>
        <v>0</v>
      </c>
      <c r="F462" s="65">
        <v>85.800000000000011</v>
      </c>
      <c r="G462" s="84">
        <f t="shared" si="49"/>
        <v>0.12441000000000002</v>
      </c>
      <c r="H462" s="34">
        <f t="shared" si="47"/>
        <v>0.18039450000000001</v>
      </c>
      <c r="I462" s="36"/>
      <c r="J462" s="34">
        <f t="shared" si="45"/>
        <v>0</v>
      </c>
      <c r="K462" s="34">
        <f t="shared" si="46"/>
        <v>0</v>
      </c>
      <c r="L462" s="26"/>
    </row>
    <row r="463" spans="1:12" ht="20.25" customHeight="1" x14ac:dyDescent="0.3">
      <c r="A463" s="48" t="s">
        <v>270</v>
      </c>
      <c r="B463" s="52" t="s">
        <v>668</v>
      </c>
      <c r="C463" s="61"/>
      <c r="D463" s="58">
        <v>60</v>
      </c>
      <c r="E463" s="29">
        <f t="shared" si="48"/>
        <v>8.6999999999999994E-2</v>
      </c>
      <c r="F463" s="65">
        <v>66</v>
      </c>
      <c r="G463" s="84">
        <f t="shared" si="49"/>
        <v>9.5700000000000007E-2</v>
      </c>
      <c r="H463" s="34">
        <f t="shared" si="47"/>
        <v>0.22576499999999999</v>
      </c>
      <c r="I463" s="36"/>
      <c r="J463" s="34">
        <f t="shared" ref="J463:J510" si="50">I463*H463</f>
        <v>0</v>
      </c>
      <c r="K463" s="34">
        <f t="shared" ref="K463:K510" si="51">J463-(J463*$L$10)</f>
        <v>0</v>
      </c>
      <c r="L463" s="26"/>
    </row>
    <row r="464" spans="1:12" ht="20.25" customHeight="1" x14ac:dyDescent="0.3">
      <c r="A464" s="48" t="s">
        <v>270</v>
      </c>
      <c r="B464" s="52" t="s">
        <v>669</v>
      </c>
      <c r="C464" s="61" t="s">
        <v>1</v>
      </c>
      <c r="D464" s="58">
        <v>60</v>
      </c>
      <c r="E464" s="29">
        <f t="shared" si="48"/>
        <v>8.6999999999999994E-2</v>
      </c>
      <c r="F464" s="65">
        <v>66</v>
      </c>
      <c r="G464" s="84">
        <f t="shared" si="49"/>
        <v>9.5700000000000007E-2</v>
      </c>
      <c r="H464" s="34">
        <f t="shared" si="47"/>
        <v>0.22576499999999999</v>
      </c>
      <c r="I464" s="36"/>
      <c r="J464" s="34">
        <f t="shared" si="50"/>
        <v>0</v>
      </c>
      <c r="K464" s="34">
        <f t="shared" si="51"/>
        <v>0</v>
      </c>
      <c r="L464" s="26"/>
    </row>
    <row r="465" spans="1:12" ht="20.25" customHeight="1" x14ac:dyDescent="0.3">
      <c r="A465" s="48" t="s">
        <v>270</v>
      </c>
      <c r="B465" s="52" t="s">
        <v>670</v>
      </c>
      <c r="C465" s="61" t="s">
        <v>1</v>
      </c>
      <c r="D465" s="58">
        <v>60</v>
      </c>
      <c r="E465" s="29">
        <f t="shared" si="48"/>
        <v>8.6999999999999994E-2</v>
      </c>
      <c r="F465" s="65">
        <v>66</v>
      </c>
      <c r="G465" s="84">
        <f t="shared" si="49"/>
        <v>9.5700000000000007E-2</v>
      </c>
      <c r="H465" s="34">
        <f t="shared" si="47"/>
        <v>0.22576499999999999</v>
      </c>
      <c r="I465" s="36"/>
      <c r="J465" s="34">
        <f t="shared" si="50"/>
        <v>0</v>
      </c>
      <c r="K465" s="34">
        <f t="shared" si="51"/>
        <v>0</v>
      </c>
      <c r="L465" s="26"/>
    </row>
    <row r="466" spans="1:12" ht="20.25" customHeight="1" x14ac:dyDescent="0.3">
      <c r="A466" s="48" t="s">
        <v>270</v>
      </c>
      <c r="B466" s="52" t="s">
        <v>472</v>
      </c>
      <c r="C466" s="61"/>
      <c r="D466" s="58">
        <v>41</v>
      </c>
      <c r="E466" s="29">
        <f t="shared" si="48"/>
        <v>5.9450000000000003E-2</v>
      </c>
      <c r="F466" s="65">
        <v>66</v>
      </c>
      <c r="G466" s="84">
        <f t="shared" si="49"/>
        <v>9.5700000000000007E-2</v>
      </c>
      <c r="H466" s="34">
        <f t="shared" si="47"/>
        <v>0.198215</v>
      </c>
      <c r="I466" s="36"/>
      <c r="J466" s="34">
        <f t="shared" si="50"/>
        <v>0</v>
      </c>
      <c r="K466" s="34">
        <f t="shared" si="51"/>
        <v>0</v>
      </c>
      <c r="L466" s="26"/>
    </row>
    <row r="467" spans="1:12" ht="20.25" customHeight="1" x14ac:dyDescent="0.3">
      <c r="A467" s="48" t="s">
        <v>270</v>
      </c>
      <c r="B467" s="52" t="s">
        <v>473</v>
      </c>
      <c r="C467" s="61"/>
      <c r="D467" s="58">
        <v>41</v>
      </c>
      <c r="E467" s="29">
        <f t="shared" si="48"/>
        <v>5.9450000000000003E-2</v>
      </c>
      <c r="F467" s="65">
        <v>66</v>
      </c>
      <c r="G467" s="84">
        <f t="shared" si="49"/>
        <v>9.5700000000000007E-2</v>
      </c>
      <c r="H467" s="34">
        <f t="shared" si="47"/>
        <v>0.198215</v>
      </c>
      <c r="I467" s="36"/>
      <c r="J467" s="34">
        <f t="shared" si="50"/>
        <v>0</v>
      </c>
      <c r="K467" s="34">
        <f t="shared" si="51"/>
        <v>0</v>
      </c>
      <c r="L467" s="26"/>
    </row>
    <row r="468" spans="1:12" ht="20.25" customHeight="1" x14ac:dyDescent="0.3">
      <c r="A468" s="48" t="s">
        <v>270</v>
      </c>
      <c r="B468" s="52" t="s">
        <v>474</v>
      </c>
      <c r="C468" s="61"/>
      <c r="D468" s="58">
        <v>41</v>
      </c>
      <c r="E468" s="29">
        <f t="shared" si="48"/>
        <v>5.9450000000000003E-2</v>
      </c>
      <c r="F468" s="65">
        <v>66</v>
      </c>
      <c r="G468" s="84">
        <f t="shared" si="49"/>
        <v>9.5700000000000007E-2</v>
      </c>
      <c r="H468" s="34">
        <f t="shared" si="47"/>
        <v>0.198215</v>
      </c>
      <c r="I468" s="36"/>
      <c r="J468" s="34">
        <f t="shared" si="50"/>
        <v>0</v>
      </c>
      <c r="K468" s="34">
        <f t="shared" si="51"/>
        <v>0</v>
      </c>
      <c r="L468" s="26"/>
    </row>
    <row r="469" spans="1:12" ht="20.25" customHeight="1" x14ac:dyDescent="0.3">
      <c r="A469" s="50" t="s">
        <v>270</v>
      </c>
      <c r="B469" s="54" t="s">
        <v>475</v>
      </c>
      <c r="C469" s="62"/>
      <c r="D469" s="58">
        <v>41</v>
      </c>
      <c r="E469" s="29">
        <f t="shared" si="48"/>
        <v>5.9450000000000003E-2</v>
      </c>
      <c r="F469" s="65">
        <v>66</v>
      </c>
      <c r="G469" s="84">
        <f t="shared" si="49"/>
        <v>9.5700000000000007E-2</v>
      </c>
      <c r="H469" s="34">
        <f t="shared" si="47"/>
        <v>0.198215</v>
      </c>
      <c r="I469" s="36"/>
      <c r="J469" s="34">
        <f t="shared" si="50"/>
        <v>0</v>
      </c>
      <c r="K469" s="34">
        <f t="shared" si="51"/>
        <v>0</v>
      </c>
      <c r="L469" s="26"/>
    </row>
    <row r="470" spans="1:12" ht="20.25" customHeight="1" x14ac:dyDescent="0.3">
      <c r="A470" s="48" t="s">
        <v>270</v>
      </c>
      <c r="B470" s="52" t="s">
        <v>476</v>
      </c>
      <c r="C470" s="62"/>
      <c r="D470" s="58">
        <v>41</v>
      </c>
      <c r="E470" s="29">
        <f t="shared" si="48"/>
        <v>5.9450000000000003E-2</v>
      </c>
      <c r="F470" s="65">
        <v>66</v>
      </c>
      <c r="G470" s="84">
        <f t="shared" si="49"/>
        <v>9.5700000000000007E-2</v>
      </c>
      <c r="H470" s="34">
        <f t="shared" si="47"/>
        <v>0.198215</v>
      </c>
      <c r="I470" s="36"/>
      <c r="J470" s="34">
        <f t="shared" si="50"/>
        <v>0</v>
      </c>
      <c r="K470" s="34">
        <f t="shared" si="51"/>
        <v>0</v>
      </c>
      <c r="L470" s="26"/>
    </row>
    <row r="471" spans="1:12" ht="20.25" customHeight="1" x14ac:dyDescent="0.3">
      <c r="A471" s="48" t="s">
        <v>271</v>
      </c>
      <c r="B471" s="52" t="s">
        <v>139</v>
      </c>
      <c r="C471" s="62"/>
      <c r="D471" s="58">
        <v>150</v>
      </c>
      <c r="E471" s="29">
        <f t="shared" si="48"/>
        <v>0.2175</v>
      </c>
      <c r="F471" s="65">
        <v>99.000000000000014</v>
      </c>
      <c r="G471" s="84">
        <f t="shared" si="49"/>
        <v>0.14355000000000001</v>
      </c>
      <c r="H471" s="34">
        <f t="shared" si="47"/>
        <v>0.42564750000000001</v>
      </c>
      <c r="I471" s="36"/>
      <c r="J471" s="34">
        <f t="shared" si="50"/>
        <v>0</v>
      </c>
      <c r="K471" s="34">
        <f t="shared" si="51"/>
        <v>0</v>
      </c>
      <c r="L471" s="26"/>
    </row>
    <row r="472" spans="1:12" ht="20.25" customHeight="1" x14ac:dyDescent="0.3">
      <c r="A472" s="48" t="s">
        <v>271</v>
      </c>
      <c r="B472" s="52" t="s">
        <v>140</v>
      </c>
      <c r="C472" s="61"/>
      <c r="D472" s="58"/>
      <c r="E472" s="29">
        <f t="shared" si="48"/>
        <v>0</v>
      </c>
      <c r="F472" s="65">
        <v>99.000000000000014</v>
      </c>
      <c r="G472" s="84">
        <f t="shared" si="49"/>
        <v>0.14355000000000001</v>
      </c>
      <c r="H472" s="34">
        <f t="shared" si="47"/>
        <v>0.20814750000000001</v>
      </c>
      <c r="I472" s="36"/>
      <c r="J472" s="34">
        <f t="shared" si="50"/>
        <v>0</v>
      </c>
      <c r="K472" s="34">
        <f t="shared" si="51"/>
        <v>0</v>
      </c>
      <c r="L472" s="26"/>
    </row>
    <row r="473" spans="1:12" ht="20.25" customHeight="1" x14ac:dyDescent="0.3">
      <c r="A473" s="48" t="s">
        <v>271</v>
      </c>
      <c r="B473" s="52" t="s">
        <v>119</v>
      </c>
      <c r="C473" s="61"/>
      <c r="D473" s="58"/>
      <c r="E473" s="29">
        <f t="shared" si="48"/>
        <v>0</v>
      </c>
      <c r="F473" s="65">
        <v>99.000000000000014</v>
      </c>
      <c r="G473" s="84">
        <f t="shared" si="49"/>
        <v>0.14355000000000001</v>
      </c>
      <c r="H473" s="34">
        <f t="shared" si="47"/>
        <v>0.20814750000000001</v>
      </c>
      <c r="I473" s="36"/>
      <c r="J473" s="34">
        <f t="shared" si="50"/>
        <v>0</v>
      </c>
      <c r="K473" s="34">
        <f t="shared" si="51"/>
        <v>0</v>
      </c>
      <c r="L473" s="26"/>
    </row>
    <row r="474" spans="1:12" ht="20.25" customHeight="1" x14ac:dyDescent="0.3">
      <c r="A474" s="48" t="s">
        <v>271</v>
      </c>
      <c r="B474" s="52" t="s">
        <v>477</v>
      </c>
      <c r="C474" s="61"/>
      <c r="D474" s="58">
        <v>150</v>
      </c>
      <c r="E474" s="29">
        <f t="shared" si="48"/>
        <v>0.2175</v>
      </c>
      <c r="F474" s="65">
        <v>99.000000000000014</v>
      </c>
      <c r="G474" s="84">
        <f t="shared" si="49"/>
        <v>0.14355000000000001</v>
      </c>
      <c r="H474" s="34">
        <f t="shared" si="47"/>
        <v>0.42564750000000001</v>
      </c>
      <c r="I474" s="36"/>
      <c r="J474" s="34">
        <f t="shared" si="50"/>
        <v>0</v>
      </c>
      <c r="K474" s="34">
        <f t="shared" si="51"/>
        <v>0</v>
      </c>
      <c r="L474" s="26"/>
    </row>
    <row r="475" spans="1:12" ht="20.25" customHeight="1" x14ac:dyDescent="0.3">
      <c r="A475" s="48" t="s">
        <v>271</v>
      </c>
      <c r="B475" s="52" t="s">
        <v>141</v>
      </c>
      <c r="C475" s="61"/>
      <c r="D475" s="58"/>
      <c r="E475" s="29">
        <f t="shared" si="48"/>
        <v>0</v>
      </c>
      <c r="F475" s="65">
        <v>99.000000000000014</v>
      </c>
      <c r="G475" s="84">
        <f t="shared" si="49"/>
        <v>0.14355000000000001</v>
      </c>
      <c r="H475" s="34">
        <f t="shared" ref="H475:H538" si="52">(G475*1.45)+E475</f>
        <v>0.20814750000000001</v>
      </c>
      <c r="I475" s="36"/>
      <c r="J475" s="34">
        <f t="shared" si="50"/>
        <v>0</v>
      </c>
      <c r="K475" s="34">
        <f t="shared" si="51"/>
        <v>0</v>
      </c>
      <c r="L475" s="26"/>
    </row>
    <row r="476" spans="1:12" ht="20.25" customHeight="1" x14ac:dyDescent="0.3">
      <c r="A476" s="48" t="s">
        <v>271</v>
      </c>
      <c r="B476" s="52" t="s">
        <v>142</v>
      </c>
      <c r="C476" s="61"/>
      <c r="D476" s="58"/>
      <c r="E476" s="29">
        <f t="shared" si="48"/>
        <v>0</v>
      </c>
      <c r="F476" s="65">
        <v>99.000000000000014</v>
      </c>
      <c r="G476" s="84">
        <f t="shared" si="49"/>
        <v>0.14355000000000001</v>
      </c>
      <c r="H476" s="34">
        <f t="shared" si="52"/>
        <v>0.20814750000000001</v>
      </c>
      <c r="I476" s="36"/>
      <c r="J476" s="34">
        <f t="shared" si="50"/>
        <v>0</v>
      </c>
      <c r="K476" s="34">
        <f t="shared" si="51"/>
        <v>0</v>
      </c>
      <c r="L476" s="26"/>
    </row>
    <row r="477" spans="1:12" ht="20.25" customHeight="1" x14ac:dyDescent="0.3">
      <c r="A477" s="50" t="s">
        <v>271</v>
      </c>
      <c r="B477" s="54" t="s">
        <v>671</v>
      </c>
      <c r="C477" s="61"/>
      <c r="D477" s="58"/>
      <c r="E477" s="29">
        <f t="shared" si="48"/>
        <v>0</v>
      </c>
      <c r="F477" s="65">
        <v>99.000000000000014</v>
      </c>
      <c r="G477" s="84">
        <f t="shared" si="49"/>
        <v>0.14355000000000001</v>
      </c>
      <c r="H477" s="34">
        <f t="shared" si="52"/>
        <v>0.20814750000000001</v>
      </c>
      <c r="I477" s="36"/>
      <c r="J477" s="34">
        <f t="shared" si="50"/>
        <v>0</v>
      </c>
      <c r="K477" s="34">
        <f t="shared" si="51"/>
        <v>0</v>
      </c>
      <c r="L477" s="26"/>
    </row>
    <row r="478" spans="1:12" ht="20.25" customHeight="1" x14ac:dyDescent="0.3">
      <c r="A478" s="48" t="s">
        <v>271</v>
      </c>
      <c r="B478" s="52" t="s">
        <v>120</v>
      </c>
      <c r="C478" s="62"/>
      <c r="D478" s="58"/>
      <c r="E478" s="29">
        <f t="shared" si="48"/>
        <v>0</v>
      </c>
      <c r="F478" s="65">
        <v>99.000000000000014</v>
      </c>
      <c r="G478" s="84">
        <f t="shared" si="49"/>
        <v>0.14355000000000001</v>
      </c>
      <c r="H478" s="34">
        <f t="shared" si="52"/>
        <v>0.20814750000000001</v>
      </c>
      <c r="I478" s="36"/>
      <c r="J478" s="34">
        <f t="shared" si="50"/>
        <v>0</v>
      </c>
      <c r="K478" s="34">
        <f t="shared" si="51"/>
        <v>0</v>
      </c>
      <c r="L478" s="26"/>
    </row>
    <row r="479" spans="1:12" ht="20.25" customHeight="1" x14ac:dyDescent="0.3">
      <c r="A479" s="48" t="s">
        <v>271</v>
      </c>
      <c r="B479" s="52" t="s">
        <v>143</v>
      </c>
      <c r="C479" s="61"/>
      <c r="D479" s="58"/>
      <c r="E479" s="29">
        <f t="shared" si="48"/>
        <v>0</v>
      </c>
      <c r="F479" s="65">
        <v>99.000000000000014</v>
      </c>
      <c r="G479" s="84">
        <f t="shared" si="49"/>
        <v>0.14355000000000001</v>
      </c>
      <c r="H479" s="34">
        <f t="shared" si="52"/>
        <v>0.20814750000000001</v>
      </c>
      <c r="I479" s="36"/>
      <c r="J479" s="34">
        <f t="shared" si="50"/>
        <v>0</v>
      </c>
      <c r="K479" s="34">
        <f t="shared" si="51"/>
        <v>0</v>
      </c>
      <c r="L479" s="26"/>
    </row>
    <row r="480" spans="1:12" ht="20.25" customHeight="1" x14ac:dyDescent="0.3">
      <c r="A480" s="48" t="s">
        <v>271</v>
      </c>
      <c r="B480" s="52" t="s">
        <v>478</v>
      </c>
      <c r="C480" s="61"/>
      <c r="D480" s="58">
        <v>40</v>
      </c>
      <c r="E480" s="29">
        <f t="shared" si="48"/>
        <v>5.7999999999999996E-2</v>
      </c>
      <c r="F480" s="65">
        <v>66</v>
      </c>
      <c r="G480" s="84">
        <f t="shared" si="49"/>
        <v>9.5700000000000007E-2</v>
      </c>
      <c r="H480" s="34">
        <f t="shared" si="52"/>
        <v>0.196765</v>
      </c>
      <c r="I480" s="36"/>
      <c r="J480" s="34">
        <f t="shared" si="50"/>
        <v>0</v>
      </c>
      <c r="K480" s="34">
        <f t="shared" si="51"/>
        <v>0</v>
      </c>
      <c r="L480" s="26"/>
    </row>
    <row r="481" spans="1:12" ht="20.25" customHeight="1" x14ac:dyDescent="0.3">
      <c r="A481" s="48" t="s">
        <v>271</v>
      </c>
      <c r="B481" s="52" t="s">
        <v>672</v>
      </c>
      <c r="C481" s="61"/>
      <c r="D481" s="58"/>
      <c r="E481" s="29">
        <f t="shared" si="48"/>
        <v>0</v>
      </c>
      <c r="F481" s="65">
        <v>99.000000000000014</v>
      </c>
      <c r="G481" s="84">
        <f t="shared" si="49"/>
        <v>0.14355000000000001</v>
      </c>
      <c r="H481" s="34">
        <f t="shared" si="52"/>
        <v>0.20814750000000001</v>
      </c>
      <c r="I481" s="36"/>
      <c r="J481" s="34">
        <f t="shared" si="50"/>
        <v>0</v>
      </c>
      <c r="K481" s="34">
        <f t="shared" si="51"/>
        <v>0</v>
      </c>
      <c r="L481" s="26"/>
    </row>
    <row r="482" spans="1:12" ht="20.25" customHeight="1" x14ac:dyDescent="0.3">
      <c r="A482" s="48" t="s">
        <v>271</v>
      </c>
      <c r="B482" s="52" t="s">
        <v>479</v>
      </c>
      <c r="C482" s="61"/>
      <c r="D482" s="58"/>
      <c r="E482" s="29">
        <f t="shared" si="48"/>
        <v>0</v>
      </c>
      <c r="F482" s="65">
        <v>99.000000000000014</v>
      </c>
      <c r="G482" s="84">
        <f t="shared" si="49"/>
        <v>0.14355000000000001</v>
      </c>
      <c r="H482" s="34">
        <f t="shared" si="52"/>
        <v>0.20814750000000001</v>
      </c>
      <c r="I482" s="36"/>
      <c r="J482" s="34">
        <f t="shared" si="50"/>
        <v>0</v>
      </c>
      <c r="K482" s="34">
        <f t="shared" si="51"/>
        <v>0</v>
      </c>
      <c r="L482" s="26"/>
    </row>
    <row r="483" spans="1:12" ht="20.25" customHeight="1" x14ac:dyDescent="0.3">
      <c r="A483" s="48" t="s">
        <v>271</v>
      </c>
      <c r="B483" s="52" t="s">
        <v>144</v>
      </c>
      <c r="C483" s="61"/>
      <c r="D483" s="58"/>
      <c r="E483" s="29">
        <f t="shared" si="48"/>
        <v>0</v>
      </c>
      <c r="F483" s="65">
        <v>99.000000000000014</v>
      </c>
      <c r="G483" s="84">
        <f t="shared" si="49"/>
        <v>0.14355000000000001</v>
      </c>
      <c r="H483" s="34">
        <f t="shared" si="52"/>
        <v>0.20814750000000001</v>
      </c>
      <c r="I483" s="36"/>
      <c r="J483" s="34">
        <f t="shared" si="50"/>
        <v>0</v>
      </c>
      <c r="K483" s="34">
        <f t="shared" si="51"/>
        <v>0</v>
      </c>
      <c r="L483" s="26"/>
    </row>
    <row r="484" spans="1:12" ht="20.25" customHeight="1" x14ac:dyDescent="0.3">
      <c r="A484" s="48" t="s">
        <v>271</v>
      </c>
      <c r="B484" s="52" t="s">
        <v>673</v>
      </c>
      <c r="C484" s="61" t="s">
        <v>1</v>
      </c>
      <c r="D484" s="58">
        <v>100</v>
      </c>
      <c r="E484" s="29">
        <f t="shared" si="48"/>
        <v>0.14499999999999999</v>
      </c>
      <c r="F484" s="65">
        <v>66</v>
      </c>
      <c r="G484" s="84">
        <f t="shared" si="49"/>
        <v>9.5700000000000007E-2</v>
      </c>
      <c r="H484" s="34">
        <f t="shared" si="52"/>
        <v>0.28376499999999999</v>
      </c>
      <c r="I484" s="36"/>
      <c r="J484" s="34">
        <f t="shared" si="50"/>
        <v>0</v>
      </c>
      <c r="K484" s="34">
        <f t="shared" si="51"/>
        <v>0</v>
      </c>
      <c r="L484" s="26"/>
    </row>
    <row r="485" spans="1:12" ht="20.25" customHeight="1" x14ac:dyDescent="0.3">
      <c r="A485" s="48" t="s">
        <v>271</v>
      </c>
      <c r="B485" s="52" t="s">
        <v>480</v>
      </c>
      <c r="C485" s="61"/>
      <c r="D485" s="58"/>
      <c r="E485" s="29">
        <f t="shared" si="48"/>
        <v>0</v>
      </c>
      <c r="F485" s="65">
        <v>99.000000000000014</v>
      </c>
      <c r="G485" s="84">
        <f t="shared" si="49"/>
        <v>0.14355000000000001</v>
      </c>
      <c r="H485" s="34">
        <f t="shared" si="52"/>
        <v>0.20814750000000001</v>
      </c>
      <c r="I485" s="36"/>
      <c r="J485" s="34">
        <f t="shared" si="50"/>
        <v>0</v>
      </c>
      <c r="K485" s="34">
        <f t="shared" si="51"/>
        <v>0</v>
      </c>
      <c r="L485" s="26"/>
    </row>
    <row r="486" spans="1:12" ht="20.25" customHeight="1" x14ac:dyDescent="0.3">
      <c r="A486" s="48" t="s">
        <v>271</v>
      </c>
      <c r="B486" s="52" t="s">
        <v>121</v>
      </c>
      <c r="C486" s="61"/>
      <c r="D486" s="57"/>
      <c r="E486" s="29">
        <f t="shared" si="48"/>
        <v>0</v>
      </c>
      <c r="F486" s="65">
        <v>66</v>
      </c>
      <c r="G486" s="84">
        <f t="shared" si="49"/>
        <v>9.5700000000000007E-2</v>
      </c>
      <c r="H486" s="34">
        <f t="shared" si="52"/>
        <v>0.138765</v>
      </c>
      <c r="I486" s="36"/>
      <c r="J486" s="34">
        <f t="shared" si="50"/>
        <v>0</v>
      </c>
      <c r="K486" s="34">
        <f t="shared" si="51"/>
        <v>0</v>
      </c>
      <c r="L486" s="26"/>
    </row>
    <row r="487" spans="1:12" ht="20.25" customHeight="1" x14ac:dyDescent="0.3">
      <c r="A487" s="48" t="s">
        <v>271</v>
      </c>
      <c r="B487" s="52" t="s">
        <v>674</v>
      </c>
      <c r="C487" s="63"/>
      <c r="D487" s="58"/>
      <c r="E487" s="29">
        <f t="shared" si="48"/>
        <v>0</v>
      </c>
      <c r="F487" s="65">
        <v>66</v>
      </c>
      <c r="G487" s="84">
        <f t="shared" si="49"/>
        <v>9.5700000000000007E-2</v>
      </c>
      <c r="H487" s="34">
        <f t="shared" si="52"/>
        <v>0.138765</v>
      </c>
      <c r="I487" s="36"/>
      <c r="J487" s="34">
        <f t="shared" si="50"/>
        <v>0</v>
      </c>
      <c r="K487" s="34">
        <f t="shared" si="51"/>
        <v>0</v>
      </c>
      <c r="L487" s="26"/>
    </row>
    <row r="488" spans="1:12" ht="20.25" customHeight="1" x14ac:dyDescent="0.3">
      <c r="A488" s="48" t="s">
        <v>271</v>
      </c>
      <c r="B488" s="52" t="s">
        <v>146</v>
      </c>
      <c r="C488" s="61"/>
      <c r="D488" s="57"/>
      <c r="E488" s="29">
        <f t="shared" si="48"/>
        <v>0</v>
      </c>
      <c r="F488" s="65">
        <v>60.500000000000007</v>
      </c>
      <c r="G488" s="84">
        <f t="shared" si="49"/>
        <v>8.7725000000000011E-2</v>
      </c>
      <c r="H488" s="34">
        <f t="shared" si="52"/>
        <v>0.12720125000000002</v>
      </c>
      <c r="I488" s="36"/>
      <c r="J488" s="34">
        <f t="shared" si="50"/>
        <v>0</v>
      </c>
      <c r="K488" s="34">
        <f t="shared" si="51"/>
        <v>0</v>
      </c>
      <c r="L488" s="26"/>
    </row>
    <row r="489" spans="1:12" ht="20.25" customHeight="1" x14ac:dyDescent="0.3">
      <c r="A489" s="48" t="s">
        <v>271</v>
      </c>
      <c r="B489" s="52" t="s">
        <v>481</v>
      </c>
      <c r="C489" s="63"/>
      <c r="D489" s="58"/>
      <c r="E489" s="29">
        <f t="shared" si="48"/>
        <v>0</v>
      </c>
      <c r="F489" s="65">
        <v>66</v>
      </c>
      <c r="G489" s="84">
        <f t="shared" si="49"/>
        <v>9.5700000000000007E-2</v>
      </c>
      <c r="H489" s="34">
        <f t="shared" si="52"/>
        <v>0.138765</v>
      </c>
      <c r="I489" s="36"/>
      <c r="J489" s="34">
        <f t="shared" si="50"/>
        <v>0</v>
      </c>
      <c r="K489" s="34">
        <f t="shared" si="51"/>
        <v>0</v>
      </c>
      <c r="L489" s="26"/>
    </row>
    <row r="490" spans="1:12" ht="20.25" customHeight="1" x14ac:dyDescent="0.3">
      <c r="A490" s="48" t="s">
        <v>271</v>
      </c>
      <c r="B490" s="52" t="s">
        <v>482</v>
      </c>
      <c r="C490" s="61"/>
      <c r="D490" s="58"/>
      <c r="E490" s="29">
        <f t="shared" si="48"/>
        <v>0</v>
      </c>
      <c r="F490" s="65">
        <v>99.000000000000014</v>
      </c>
      <c r="G490" s="84">
        <f t="shared" si="49"/>
        <v>0.14355000000000001</v>
      </c>
      <c r="H490" s="34">
        <f t="shared" si="52"/>
        <v>0.20814750000000001</v>
      </c>
      <c r="I490" s="36"/>
      <c r="J490" s="34">
        <f t="shared" si="50"/>
        <v>0</v>
      </c>
      <c r="K490" s="34">
        <f t="shared" si="51"/>
        <v>0</v>
      </c>
      <c r="L490" s="26"/>
    </row>
    <row r="491" spans="1:12" ht="20.25" customHeight="1" x14ac:dyDescent="0.3">
      <c r="A491" s="48" t="s">
        <v>271</v>
      </c>
      <c r="B491" s="52" t="s">
        <v>483</v>
      </c>
      <c r="C491" s="61"/>
      <c r="D491" s="58">
        <v>140</v>
      </c>
      <c r="E491" s="29">
        <f t="shared" si="48"/>
        <v>0.20300000000000001</v>
      </c>
      <c r="F491" s="65">
        <v>99.000000000000014</v>
      </c>
      <c r="G491" s="84">
        <f t="shared" si="49"/>
        <v>0.14355000000000001</v>
      </c>
      <c r="H491" s="34">
        <f t="shared" si="52"/>
        <v>0.4111475</v>
      </c>
      <c r="I491" s="36"/>
      <c r="J491" s="34">
        <f t="shared" si="50"/>
        <v>0</v>
      </c>
      <c r="K491" s="34">
        <f t="shared" si="51"/>
        <v>0</v>
      </c>
      <c r="L491" s="26"/>
    </row>
    <row r="492" spans="1:12" ht="20.25" customHeight="1" x14ac:dyDescent="0.3">
      <c r="A492" s="48" t="s">
        <v>271</v>
      </c>
      <c r="B492" s="52" t="s">
        <v>177</v>
      </c>
      <c r="C492" s="61"/>
      <c r="D492" s="58">
        <v>150</v>
      </c>
      <c r="E492" s="29">
        <f t="shared" si="48"/>
        <v>0.2175</v>
      </c>
      <c r="F492" s="65">
        <v>60.500000000000007</v>
      </c>
      <c r="G492" s="84">
        <f t="shared" si="49"/>
        <v>8.7725000000000011E-2</v>
      </c>
      <c r="H492" s="34">
        <f t="shared" si="52"/>
        <v>0.34470125000000001</v>
      </c>
      <c r="I492" s="36"/>
      <c r="J492" s="34">
        <f t="shared" si="50"/>
        <v>0</v>
      </c>
      <c r="K492" s="34">
        <f t="shared" si="51"/>
        <v>0</v>
      </c>
      <c r="L492" s="26"/>
    </row>
    <row r="493" spans="1:12" ht="20.25" customHeight="1" x14ac:dyDescent="0.3">
      <c r="A493" s="48" t="s">
        <v>271</v>
      </c>
      <c r="B493" s="52" t="s">
        <v>675</v>
      </c>
      <c r="C493" s="61"/>
      <c r="D493" s="58">
        <v>150</v>
      </c>
      <c r="E493" s="29">
        <f t="shared" si="48"/>
        <v>0.2175</v>
      </c>
      <c r="F493" s="65">
        <v>99.000000000000014</v>
      </c>
      <c r="G493" s="84">
        <f t="shared" si="49"/>
        <v>0.14355000000000001</v>
      </c>
      <c r="H493" s="34">
        <f t="shared" si="52"/>
        <v>0.42564750000000001</v>
      </c>
      <c r="I493" s="36"/>
      <c r="J493" s="34">
        <f t="shared" si="50"/>
        <v>0</v>
      </c>
      <c r="K493" s="34">
        <f t="shared" si="51"/>
        <v>0</v>
      </c>
      <c r="L493" s="26"/>
    </row>
    <row r="494" spans="1:12" ht="20.25" customHeight="1" x14ac:dyDescent="0.3">
      <c r="A494" s="48" t="s">
        <v>271</v>
      </c>
      <c r="B494" s="52" t="s">
        <v>145</v>
      </c>
      <c r="C494" s="61"/>
      <c r="D494" s="58">
        <v>150</v>
      </c>
      <c r="E494" s="29">
        <f t="shared" si="48"/>
        <v>0.2175</v>
      </c>
      <c r="F494" s="65">
        <v>99.000000000000014</v>
      </c>
      <c r="G494" s="84">
        <f t="shared" si="49"/>
        <v>0.14355000000000001</v>
      </c>
      <c r="H494" s="34">
        <f t="shared" si="52"/>
        <v>0.42564750000000001</v>
      </c>
      <c r="I494" s="36"/>
      <c r="J494" s="34">
        <f t="shared" si="50"/>
        <v>0</v>
      </c>
      <c r="K494" s="34">
        <f t="shared" si="51"/>
        <v>0</v>
      </c>
      <c r="L494" s="26"/>
    </row>
    <row r="495" spans="1:12" ht="20.25" customHeight="1" x14ac:dyDescent="0.3">
      <c r="A495" s="48" t="s">
        <v>271</v>
      </c>
      <c r="B495" s="52" t="s">
        <v>178</v>
      </c>
      <c r="C495" s="61"/>
      <c r="D495" s="58"/>
      <c r="E495" s="29">
        <f t="shared" si="48"/>
        <v>0</v>
      </c>
      <c r="F495" s="65">
        <v>66</v>
      </c>
      <c r="G495" s="84">
        <f t="shared" si="49"/>
        <v>9.5700000000000007E-2</v>
      </c>
      <c r="H495" s="34">
        <f t="shared" si="52"/>
        <v>0.138765</v>
      </c>
      <c r="I495" s="36"/>
      <c r="J495" s="34">
        <f t="shared" si="50"/>
        <v>0</v>
      </c>
      <c r="K495" s="34">
        <f t="shared" si="51"/>
        <v>0</v>
      </c>
      <c r="L495" s="26"/>
    </row>
    <row r="496" spans="1:12" ht="20.25" customHeight="1" x14ac:dyDescent="0.3">
      <c r="A496" s="48" t="s">
        <v>692</v>
      </c>
      <c r="B496" s="52" t="s">
        <v>676</v>
      </c>
      <c r="C496" s="61" t="s">
        <v>1</v>
      </c>
      <c r="D496" s="58"/>
      <c r="E496" s="29">
        <f t="shared" si="48"/>
        <v>0</v>
      </c>
      <c r="F496" s="65">
        <v>99.000000000000014</v>
      </c>
      <c r="G496" s="84">
        <f t="shared" si="49"/>
        <v>0.14355000000000001</v>
      </c>
      <c r="H496" s="34">
        <f t="shared" si="52"/>
        <v>0.20814750000000001</v>
      </c>
      <c r="I496" s="36"/>
      <c r="J496" s="34">
        <f t="shared" si="50"/>
        <v>0</v>
      </c>
      <c r="K496" s="34">
        <f t="shared" si="51"/>
        <v>0</v>
      </c>
      <c r="L496" s="26"/>
    </row>
    <row r="497" spans="1:12" ht="20.25" customHeight="1" x14ac:dyDescent="0.3">
      <c r="A497" s="48" t="s">
        <v>272</v>
      </c>
      <c r="B497" s="52" t="s">
        <v>677</v>
      </c>
      <c r="C497" s="61"/>
      <c r="D497" s="58">
        <v>125</v>
      </c>
      <c r="E497" s="29">
        <f t="shared" si="48"/>
        <v>0.18124999999999999</v>
      </c>
      <c r="F497" s="65">
        <v>148.5</v>
      </c>
      <c r="G497" s="84">
        <f t="shared" si="49"/>
        <v>0.21532499999999999</v>
      </c>
      <c r="H497" s="34">
        <f t="shared" si="52"/>
        <v>0.49347124999999992</v>
      </c>
      <c r="I497" s="36"/>
      <c r="J497" s="34">
        <f t="shared" si="50"/>
        <v>0</v>
      </c>
      <c r="K497" s="34">
        <f t="shared" si="51"/>
        <v>0</v>
      </c>
      <c r="L497" s="26"/>
    </row>
    <row r="498" spans="1:12" ht="20.25" customHeight="1" x14ac:dyDescent="0.3">
      <c r="A498" s="48" t="s">
        <v>272</v>
      </c>
      <c r="B498" s="52" t="s">
        <v>678</v>
      </c>
      <c r="C498" s="61"/>
      <c r="D498" s="58">
        <v>125</v>
      </c>
      <c r="E498" s="29">
        <f t="shared" si="48"/>
        <v>0.18124999999999999</v>
      </c>
      <c r="F498" s="65">
        <v>148.5</v>
      </c>
      <c r="G498" s="84">
        <f t="shared" si="49"/>
        <v>0.21532499999999999</v>
      </c>
      <c r="H498" s="34">
        <f t="shared" si="52"/>
        <v>0.49347124999999992</v>
      </c>
      <c r="I498" s="36"/>
      <c r="J498" s="34">
        <f t="shared" si="50"/>
        <v>0</v>
      </c>
      <c r="K498" s="34">
        <f t="shared" si="51"/>
        <v>0</v>
      </c>
      <c r="L498" s="26"/>
    </row>
    <row r="499" spans="1:12" ht="20.25" customHeight="1" x14ac:dyDescent="0.3">
      <c r="A499" s="48" t="s">
        <v>273</v>
      </c>
      <c r="B499" s="52" t="s">
        <v>484</v>
      </c>
      <c r="C499" s="61"/>
      <c r="D499" s="58"/>
      <c r="E499" s="29">
        <f t="shared" si="48"/>
        <v>0</v>
      </c>
      <c r="F499" s="65">
        <v>55.000000000000007</v>
      </c>
      <c r="G499" s="84">
        <f t="shared" si="49"/>
        <v>7.9750000000000001E-2</v>
      </c>
      <c r="H499" s="34">
        <f t="shared" si="52"/>
        <v>0.1156375</v>
      </c>
      <c r="I499" s="36"/>
      <c r="J499" s="34">
        <f t="shared" si="50"/>
        <v>0</v>
      </c>
      <c r="K499" s="34">
        <f t="shared" si="51"/>
        <v>0</v>
      </c>
      <c r="L499" s="26"/>
    </row>
    <row r="500" spans="1:12" ht="20.25" customHeight="1" x14ac:dyDescent="0.3">
      <c r="A500" s="48" t="s">
        <v>273</v>
      </c>
      <c r="B500" s="52" t="s">
        <v>485</v>
      </c>
      <c r="C500" s="61"/>
      <c r="D500" s="58"/>
      <c r="E500" s="29">
        <f t="shared" si="48"/>
        <v>0</v>
      </c>
      <c r="F500" s="65">
        <v>55.000000000000007</v>
      </c>
      <c r="G500" s="84">
        <f t="shared" si="49"/>
        <v>7.9750000000000001E-2</v>
      </c>
      <c r="H500" s="34">
        <f t="shared" si="52"/>
        <v>0.1156375</v>
      </c>
      <c r="I500" s="36"/>
      <c r="J500" s="34">
        <f t="shared" si="50"/>
        <v>0</v>
      </c>
      <c r="K500" s="34">
        <f t="shared" si="51"/>
        <v>0</v>
      </c>
      <c r="L500" s="26"/>
    </row>
    <row r="501" spans="1:12" ht="20.25" customHeight="1" x14ac:dyDescent="0.3">
      <c r="A501" s="48" t="s">
        <v>273</v>
      </c>
      <c r="B501" s="52" t="s">
        <v>122</v>
      </c>
      <c r="C501" s="61"/>
      <c r="D501" s="58"/>
      <c r="E501" s="29">
        <f t="shared" si="48"/>
        <v>0</v>
      </c>
      <c r="F501" s="65">
        <v>55.000000000000007</v>
      </c>
      <c r="G501" s="84">
        <f t="shared" si="49"/>
        <v>7.9750000000000001E-2</v>
      </c>
      <c r="H501" s="34">
        <f t="shared" si="52"/>
        <v>0.1156375</v>
      </c>
      <c r="I501" s="36"/>
      <c r="J501" s="34">
        <f t="shared" si="50"/>
        <v>0</v>
      </c>
      <c r="K501" s="34">
        <f t="shared" si="51"/>
        <v>0</v>
      </c>
      <c r="L501" s="26"/>
    </row>
    <row r="502" spans="1:12" ht="20.25" customHeight="1" x14ac:dyDescent="0.3">
      <c r="A502" s="48" t="s">
        <v>273</v>
      </c>
      <c r="B502" s="52" t="s">
        <v>486</v>
      </c>
      <c r="C502" s="61"/>
      <c r="D502" s="58"/>
      <c r="E502" s="29">
        <f t="shared" si="48"/>
        <v>0</v>
      </c>
      <c r="F502" s="65">
        <v>55.000000000000007</v>
      </c>
      <c r="G502" s="84">
        <f t="shared" si="49"/>
        <v>7.9750000000000001E-2</v>
      </c>
      <c r="H502" s="34">
        <f t="shared" si="52"/>
        <v>0.1156375</v>
      </c>
      <c r="I502" s="36"/>
      <c r="J502" s="34">
        <f t="shared" si="50"/>
        <v>0</v>
      </c>
      <c r="K502" s="34">
        <f t="shared" si="51"/>
        <v>0</v>
      </c>
      <c r="L502" s="26"/>
    </row>
    <row r="503" spans="1:12" ht="20.25" customHeight="1" x14ac:dyDescent="0.3">
      <c r="A503" s="48" t="s">
        <v>273</v>
      </c>
      <c r="B503" s="52" t="s">
        <v>487</v>
      </c>
      <c r="C503" s="61"/>
      <c r="D503" s="58"/>
      <c r="E503" s="29">
        <f t="shared" si="48"/>
        <v>0</v>
      </c>
      <c r="F503" s="65">
        <v>55.000000000000007</v>
      </c>
      <c r="G503" s="84">
        <f t="shared" si="49"/>
        <v>7.9750000000000001E-2</v>
      </c>
      <c r="H503" s="34">
        <f t="shared" si="52"/>
        <v>0.1156375</v>
      </c>
      <c r="I503" s="36"/>
      <c r="J503" s="34">
        <f t="shared" si="50"/>
        <v>0</v>
      </c>
      <c r="K503" s="34">
        <f t="shared" si="51"/>
        <v>0</v>
      </c>
      <c r="L503" s="26"/>
    </row>
    <row r="504" spans="1:12" ht="20.25" customHeight="1" x14ac:dyDescent="0.3">
      <c r="A504" s="48" t="s">
        <v>273</v>
      </c>
      <c r="B504" s="52" t="s">
        <v>488</v>
      </c>
      <c r="C504" s="61"/>
      <c r="D504" s="58"/>
      <c r="E504" s="29">
        <f t="shared" si="48"/>
        <v>0</v>
      </c>
      <c r="F504" s="65">
        <v>55.000000000000007</v>
      </c>
      <c r="G504" s="84">
        <f t="shared" si="49"/>
        <v>7.9750000000000001E-2</v>
      </c>
      <c r="H504" s="34">
        <f t="shared" si="52"/>
        <v>0.1156375</v>
      </c>
      <c r="I504" s="36"/>
      <c r="J504" s="34">
        <f t="shared" si="50"/>
        <v>0</v>
      </c>
      <c r="K504" s="34">
        <f t="shared" si="51"/>
        <v>0</v>
      </c>
      <c r="L504" s="26"/>
    </row>
    <row r="505" spans="1:12" ht="20.25" customHeight="1" x14ac:dyDescent="0.3">
      <c r="A505" s="48" t="s">
        <v>273</v>
      </c>
      <c r="B505" s="52" t="s">
        <v>489</v>
      </c>
      <c r="C505" s="61"/>
      <c r="D505" s="58"/>
      <c r="E505" s="29">
        <f t="shared" si="48"/>
        <v>0</v>
      </c>
      <c r="F505" s="65">
        <v>55.000000000000007</v>
      </c>
      <c r="G505" s="84">
        <f t="shared" si="49"/>
        <v>7.9750000000000001E-2</v>
      </c>
      <c r="H505" s="34">
        <f t="shared" si="52"/>
        <v>0.1156375</v>
      </c>
      <c r="I505" s="36"/>
      <c r="J505" s="34">
        <f t="shared" si="50"/>
        <v>0</v>
      </c>
      <c r="K505" s="34">
        <f t="shared" si="51"/>
        <v>0</v>
      </c>
      <c r="L505" s="26"/>
    </row>
    <row r="506" spans="1:12" ht="20.25" customHeight="1" x14ac:dyDescent="0.3">
      <c r="A506" s="48" t="s">
        <v>273</v>
      </c>
      <c r="B506" s="52" t="s">
        <v>490</v>
      </c>
      <c r="C506" s="61"/>
      <c r="D506" s="58"/>
      <c r="E506" s="29">
        <f t="shared" si="48"/>
        <v>0</v>
      </c>
      <c r="F506" s="65">
        <v>55.000000000000007</v>
      </c>
      <c r="G506" s="84">
        <f t="shared" si="49"/>
        <v>7.9750000000000001E-2</v>
      </c>
      <c r="H506" s="34">
        <f t="shared" si="52"/>
        <v>0.1156375</v>
      </c>
      <c r="I506" s="36"/>
      <c r="J506" s="34">
        <f t="shared" si="50"/>
        <v>0</v>
      </c>
      <c r="K506" s="34">
        <f t="shared" si="51"/>
        <v>0</v>
      </c>
      <c r="L506" s="26"/>
    </row>
    <row r="507" spans="1:12" ht="20.25" customHeight="1" x14ac:dyDescent="0.3">
      <c r="A507" s="48" t="s">
        <v>273</v>
      </c>
      <c r="B507" s="52" t="s">
        <v>123</v>
      </c>
      <c r="C507" s="61"/>
      <c r="D507" s="58"/>
      <c r="E507" s="29">
        <f t="shared" si="48"/>
        <v>0</v>
      </c>
      <c r="F507" s="65">
        <v>55.000000000000007</v>
      </c>
      <c r="G507" s="84">
        <f t="shared" si="49"/>
        <v>7.9750000000000001E-2</v>
      </c>
      <c r="H507" s="34">
        <f t="shared" si="52"/>
        <v>0.1156375</v>
      </c>
      <c r="I507" s="36"/>
      <c r="J507" s="34">
        <f t="shared" si="50"/>
        <v>0</v>
      </c>
      <c r="K507" s="34">
        <f t="shared" si="51"/>
        <v>0</v>
      </c>
      <c r="L507" s="26"/>
    </row>
    <row r="508" spans="1:12" s="4" customFormat="1" ht="20.25" customHeight="1" x14ac:dyDescent="0.3">
      <c r="A508" s="48" t="s">
        <v>274</v>
      </c>
      <c r="B508" s="52" t="s">
        <v>147</v>
      </c>
      <c r="C508" s="61"/>
      <c r="D508" s="58"/>
      <c r="E508" s="29">
        <f t="shared" si="48"/>
        <v>0</v>
      </c>
      <c r="F508" s="65">
        <v>198.00000000000003</v>
      </c>
      <c r="G508" s="84">
        <f t="shared" si="49"/>
        <v>0.28710000000000002</v>
      </c>
      <c r="H508" s="34">
        <f t="shared" si="52"/>
        <v>0.41629500000000003</v>
      </c>
      <c r="I508" s="36"/>
      <c r="J508" s="34">
        <f t="shared" si="50"/>
        <v>0</v>
      </c>
      <c r="K508" s="34">
        <f t="shared" si="51"/>
        <v>0</v>
      </c>
      <c r="L508" s="26"/>
    </row>
    <row r="509" spans="1:12" ht="20.25" customHeight="1" x14ac:dyDescent="0.3">
      <c r="A509" s="48" t="s">
        <v>275</v>
      </c>
      <c r="B509" s="52" t="s">
        <v>124</v>
      </c>
      <c r="C509" s="61"/>
      <c r="D509" s="58"/>
      <c r="E509" s="29">
        <f t="shared" si="48"/>
        <v>0</v>
      </c>
      <c r="F509" s="65">
        <v>110.00000000000001</v>
      </c>
      <c r="G509" s="84">
        <f t="shared" si="49"/>
        <v>0.1595</v>
      </c>
      <c r="H509" s="34">
        <f t="shared" si="52"/>
        <v>0.23127500000000001</v>
      </c>
      <c r="I509" s="36"/>
      <c r="J509" s="34">
        <f t="shared" si="50"/>
        <v>0</v>
      </c>
      <c r="K509" s="34">
        <f t="shared" si="51"/>
        <v>0</v>
      </c>
      <c r="L509" s="26"/>
    </row>
    <row r="510" spans="1:12" ht="20.25" customHeight="1" x14ac:dyDescent="0.3">
      <c r="A510" s="48" t="s">
        <v>693</v>
      </c>
      <c r="B510" s="52" t="s">
        <v>679</v>
      </c>
      <c r="C510" s="61" t="s">
        <v>1</v>
      </c>
      <c r="D510" s="58"/>
      <c r="E510" s="29">
        <f t="shared" si="48"/>
        <v>0</v>
      </c>
      <c r="F510" s="65">
        <v>110.00000000000001</v>
      </c>
      <c r="G510" s="84">
        <f t="shared" si="49"/>
        <v>0.1595</v>
      </c>
      <c r="H510" s="34">
        <f t="shared" si="52"/>
        <v>0.23127500000000001</v>
      </c>
      <c r="I510" s="36"/>
      <c r="J510" s="34">
        <f t="shared" si="50"/>
        <v>0</v>
      </c>
      <c r="K510" s="34">
        <f t="shared" si="51"/>
        <v>0</v>
      </c>
      <c r="L510" s="26"/>
    </row>
    <row r="511" spans="1:12" ht="20.25" customHeight="1" x14ac:dyDescent="0.3">
      <c r="A511" s="48" t="s">
        <v>693</v>
      </c>
      <c r="B511" s="52" t="s">
        <v>680</v>
      </c>
      <c r="C511" s="61" t="s">
        <v>1</v>
      </c>
      <c r="D511" s="58"/>
      <c r="E511" s="29">
        <f t="shared" si="48"/>
        <v>0</v>
      </c>
      <c r="F511" s="65">
        <v>110.00000000000001</v>
      </c>
      <c r="G511" s="84">
        <f t="shared" si="49"/>
        <v>0.1595</v>
      </c>
      <c r="H511" s="34">
        <f t="shared" si="52"/>
        <v>0.23127500000000001</v>
      </c>
      <c r="I511" s="36"/>
      <c r="J511" s="34">
        <f t="shared" ref="J511:J522" si="53">I511*H511</f>
        <v>0</v>
      </c>
      <c r="K511" s="34">
        <f t="shared" ref="K511:K522" si="54">J511-(J511*$L$10)</f>
        <v>0</v>
      </c>
      <c r="L511" s="26"/>
    </row>
    <row r="512" spans="1:12" ht="20.25" customHeight="1" x14ac:dyDescent="0.3">
      <c r="A512" s="48" t="s">
        <v>276</v>
      </c>
      <c r="B512" s="52" t="s">
        <v>491</v>
      </c>
      <c r="C512" s="61"/>
      <c r="D512" s="58">
        <v>150</v>
      </c>
      <c r="E512" s="29">
        <f t="shared" si="48"/>
        <v>0.2175</v>
      </c>
      <c r="F512" s="65">
        <v>77</v>
      </c>
      <c r="G512" s="84">
        <f t="shared" si="49"/>
        <v>0.11165</v>
      </c>
      <c r="H512" s="34">
        <f t="shared" si="52"/>
        <v>0.37939250000000002</v>
      </c>
      <c r="I512" s="36"/>
      <c r="J512" s="34">
        <f t="shared" si="53"/>
        <v>0</v>
      </c>
      <c r="K512" s="34">
        <f t="shared" si="54"/>
        <v>0</v>
      </c>
      <c r="L512" s="26"/>
    </row>
    <row r="513" spans="1:12" ht="20.25" customHeight="1" x14ac:dyDescent="0.3">
      <c r="A513" s="48" t="s">
        <v>276</v>
      </c>
      <c r="B513" s="52" t="s">
        <v>179</v>
      </c>
      <c r="C513" s="61"/>
      <c r="D513" s="58">
        <v>150</v>
      </c>
      <c r="E513" s="29">
        <f t="shared" si="48"/>
        <v>0.2175</v>
      </c>
      <c r="F513" s="65">
        <v>77</v>
      </c>
      <c r="G513" s="84">
        <f t="shared" si="49"/>
        <v>0.11165</v>
      </c>
      <c r="H513" s="34">
        <f t="shared" si="52"/>
        <v>0.37939250000000002</v>
      </c>
      <c r="I513" s="36"/>
      <c r="J513" s="34">
        <f t="shared" si="53"/>
        <v>0</v>
      </c>
      <c r="K513" s="34">
        <f t="shared" si="54"/>
        <v>0</v>
      </c>
      <c r="L513" s="26"/>
    </row>
    <row r="514" spans="1:12" ht="20.25" customHeight="1" x14ac:dyDescent="0.3">
      <c r="A514" s="48" t="s">
        <v>276</v>
      </c>
      <c r="B514" s="52" t="s">
        <v>681</v>
      </c>
      <c r="C514" s="61" t="s">
        <v>1</v>
      </c>
      <c r="D514" s="58">
        <v>150</v>
      </c>
      <c r="E514" s="29">
        <f t="shared" si="48"/>
        <v>0.2175</v>
      </c>
      <c r="F514" s="65">
        <v>77</v>
      </c>
      <c r="G514" s="84">
        <f t="shared" si="49"/>
        <v>0.11165</v>
      </c>
      <c r="H514" s="34">
        <f t="shared" si="52"/>
        <v>0.37939250000000002</v>
      </c>
      <c r="I514" s="36"/>
      <c r="J514" s="34">
        <f t="shared" si="53"/>
        <v>0</v>
      </c>
      <c r="K514" s="34">
        <f t="shared" si="54"/>
        <v>0</v>
      </c>
      <c r="L514" s="26"/>
    </row>
    <row r="515" spans="1:12" ht="20.25" customHeight="1" x14ac:dyDescent="0.3">
      <c r="A515" s="48" t="s">
        <v>277</v>
      </c>
      <c r="B515" s="52" t="s">
        <v>125</v>
      </c>
      <c r="C515" s="61"/>
      <c r="D515" s="58"/>
      <c r="E515" s="29">
        <f t="shared" si="48"/>
        <v>0</v>
      </c>
      <c r="F515" s="65">
        <v>55.000000000000007</v>
      </c>
      <c r="G515" s="84">
        <f t="shared" si="49"/>
        <v>7.9750000000000001E-2</v>
      </c>
      <c r="H515" s="34">
        <f t="shared" si="52"/>
        <v>0.1156375</v>
      </c>
      <c r="I515" s="36"/>
      <c r="J515" s="34">
        <f t="shared" si="53"/>
        <v>0</v>
      </c>
      <c r="K515" s="34">
        <f t="shared" si="54"/>
        <v>0</v>
      </c>
      <c r="L515" s="26"/>
    </row>
    <row r="516" spans="1:12" ht="20.25" customHeight="1" x14ac:dyDescent="0.3">
      <c r="A516" s="48" t="s">
        <v>277</v>
      </c>
      <c r="B516" s="52" t="s">
        <v>492</v>
      </c>
      <c r="C516" s="61"/>
      <c r="D516" s="58"/>
      <c r="E516" s="29">
        <f t="shared" si="48"/>
        <v>0</v>
      </c>
      <c r="F516" s="65">
        <v>55.000000000000007</v>
      </c>
      <c r="G516" s="84">
        <f t="shared" si="49"/>
        <v>7.9750000000000001E-2</v>
      </c>
      <c r="H516" s="34">
        <f t="shared" si="52"/>
        <v>0.1156375</v>
      </c>
      <c r="I516" s="36"/>
      <c r="J516" s="34">
        <f t="shared" si="53"/>
        <v>0</v>
      </c>
      <c r="K516" s="34">
        <f t="shared" si="54"/>
        <v>0</v>
      </c>
      <c r="L516" s="26"/>
    </row>
    <row r="517" spans="1:12" ht="20.25" customHeight="1" x14ac:dyDescent="0.3">
      <c r="A517" s="48" t="s">
        <v>277</v>
      </c>
      <c r="B517" s="52" t="s">
        <v>126</v>
      </c>
      <c r="C517" s="61"/>
      <c r="D517" s="58"/>
      <c r="E517" s="29">
        <f t="shared" si="48"/>
        <v>0</v>
      </c>
      <c r="F517" s="65">
        <v>55.000000000000007</v>
      </c>
      <c r="G517" s="84">
        <f t="shared" si="49"/>
        <v>7.9750000000000001E-2</v>
      </c>
      <c r="H517" s="34">
        <f t="shared" si="52"/>
        <v>0.1156375</v>
      </c>
      <c r="I517" s="36"/>
      <c r="J517" s="34">
        <f t="shared" si="53"/>
        <v>0</v>
      </c>
      <c r="K517" s="34">
        <f t="shared" si="54"/>
        <v>0</v>
      </c>
      <c r="L517" s="26"/>
    </row>
    <row r="518" spans="1:12" ht="20.25" customHeight="1" x14ac:dyDescent="0.3">
      <c r="A518" s="48" t="s">
        <v>278</v>
      </c>
      <c r="B518" s="52" t="s">
        <v>23</v>
      </c>
      <c r="C518" s="61"/>
      <c r="D518" s="58">
        <v>75</v>
      </c>
      <c r="E518" s="29">
        <f t="shared" si="48"/>
        <v>0.10875</v>
      </c>
      <c r="F518" s="65">
        <v>85.800000000000011</v>
      </c>
      <c r="G518" s="84">
        <f t="shared" si="49"/>
        <v>0.12441000000000002</v>
      </c>
      <c r="H518" s="34">
        <f t="shared" si="52"/>
        <v>0.28914450000000003</v>
      </c>
      <c r="I518" s="36"/>
      <c r="J518" s="34">
        <f t="shared" si="53"/>
        <v>0</v>
      </c>
      <c r="K518" s="34">
        <f t="shared" si="54"/>
        <v>0</v>
      </c>
      <c r="L518" s="26"/>
    </row>
    <row r="519" spans="1:12" ht="20.25" customHeight="1" x14ac:dyDescent="0.3">
      <c r="A519" s="48" t="s">
        <v>278</v>
      </c>
      <c r="B519" s="52" t="s">
        <v>24</v>
      </c>
      <c r="C519" s="61"/>
      <c r="D519" s="58">
        <v>75</v>
      </c>
      <c r="E519" s="29">
        <f t="shared" si="48"/>
        <v>0.10875</v>
      </c>
      <c r="F519" s="65">
        <v>85.800000000000011</v>
      </c>
      <c r="G519" s="84">
        <f t="shared" si="49"/>
        <v>0.12441000000000002</v>
      </c>
      <c r="H519" s="34">
        <f t="shared" si="52"/>
        <v>0.28914450000000003</v>
      </c>
      <c r="I519" s="36"/>
      <c r="J519" s="34">
        <f t="shared" si="53"/>
        <v>0</v>
      </c>
      <c r="K519" s="34">
        <f t="shared" si="54"/>
        <v>0</v>
      </c>
      <c r="L519" s="26"/>
    </row>
    <row r="520" spans="1:12" ht="20.25" customHeight="1" x14ac:dyDescent="0.3">
      <c r="A520" s="48" t="s">
        <v>278</v>
      </c>
      <c r="B520" s="52" t="s">
        <v>493</v>
      </c>
      <c r="C520" s="61"/>
      <c r="D520" s="58">
        <v>75</v>
      </c>
      <c r="E520" s="29">
        <f t="shared" si="48"/>
        <v>0.10875</v>
      </c>
      <c r="F520" s="65">
        <v>85.800000000000011</v>
      </c>
      <c r="G520" s="84">
        <f t="shared" si="49"/>
        <v>0.12441000000000002</v>
      </c>
      <c r="H520" s="34">
        <f t="shared" si="52"/>
        <v>0.28914450000000003</v>
      </c>
      <c r="I520" s="36"/>
      <c r="J520" s="34">
        <f t="shared" si="53"/>
        <v>0</v>
      </c>
      <c r="K520" s="34">
        <f t="shared" si="54"/>
        <v>0</v>
      </c>
      <c r="L520" s="26"/>
    </row>
    <row r="521" spans="1:12" ht="20.25" customHeight="1" x14ac:dyDescent="0.3">
      <c r="A521" s="48" t="s">
        <v>278</v>
      </c>
      <c r="B521" s="52" t="s">
        <v>148</v>
      </c>
      <c r="C521" s="61"/>
      <c r="D521" s="58">
        <v>75</v>
      </c>
      <c r="E521" s="29">
        <f t="shared" si="48"/>
        <v>0.10875</v>
      </c>
      <c r="F521" s="65">
        <v>85.800000000000011</v>
      </c>
      <c r="G521" s="84">
        <f t="shared" si="49"/>
        <v>0.12441000000000002</v>
      </c>
      <c r="H521" s="34">
        <f t="shared" si="52"/>
        <v>0.28914450000000003</v>
      </c>
      <c r="I521" s="36"/>
      <c r="J521" s="34">
        <f t="shared" si="53"/>
        <v>0</v>
      </c>
      <c r="K521" s="34">
        <f t="shared" si="54"/>
        <v>0</v>
      </c>
      <c r="L521" s="26"/>
    </row>
    <row r="522" spans="1:12" ht="20.25" customHeight="1" x14ac:dyDescent="0.3">
      <c r="A522" s="48" t="s">
        <v>278</v>
      </c>
      <c r="B522" s="52" t="s">
        <v>494</v>
      </c>
      <c r="C522" s="61"/>
      <c r="D522" s="58">
        <v>75</v>
      </c>
      <c r="E522" s="29">
        <f t="shared" ref="E522" si="55">(D522/1000)*1.45</f>
        <v>0.10875</v>
      </c>
      <c r="F522" s="65">
        <v>85.800000000000011</v>
      </c>
      <c r="G522" s="84">
        <f t="shared" si="49"/>
        <v>0.12441000000000002</v>
      </c>
      <c r="H522" s="34">
        <f t="shared" si="52"/>
        <v>0.28914450000000003</v>
      </c>
      <c r="I522" s="36"/>
      <c r="J522" s="34">
        <f t="shared" si="53"/>
        <v>0</v>
      </c>
      <c r="K522" s="34">
        <f t="shared" si="54"/>
        <v>0</v>
      </c>
      <c r="L522" s="26"/>
    </row>
    <row r="523" spans="1:12" ht="20.25" customHeight="1" x14ac:dyDescent="0.3">
      <c r="A523" s="71"/>
      <c r="B523" s="72"/>
      <c r="C523" s="68"/>
      <c r="D523" s="70"/>
      <c r="E523" s="33"/>
      <c r="F523" s="76"/>
      <c r="G523" s="76"/>
      <c r="H523" s="76"/>
      <c r="I523" s="38"/>
      <c r="J523" s="37"/>
      <c r="K523" s="37"/>
      <c r="L523" s="45"/>
    </row>
    <row r="524" spans="1:12" ht="17.399999999999999" x14ac:dyDescent="0.3">
      <c r="A524" s="48" t="s">
        <v>279</v>
      </c>
      <c r="B524" s="52" t="s">
        <v>495</v>
      </c>
      <c r="C524" s="61"/>
      <c r="D524" s="58"/>
      <c r="E524" s="29">
        <f t="shared" ref="E524:E539" si="56">(D524/1000)*1.54</f>
        <v>0</v>
      </c>
      <c r="F524" s="65">
        <v>132</v>
      </c>
      <c r="G524" s="84">
        <f t="shared" si="49"/>
        <v>0.19140000000000001</v>
      </c>
      <c r="H524" s="34">
        <f t="shared" si="52"/>
        <v>0.27753</v>
      </c>
      <c r="I524" s="36"/>
      <c r="J524" s="34">
        <f t="shared" ref="J524:J539" si="57">I524*H524</f>
        <v>0</v>
      </c>
      <c r="K524" s="34">
        <f t="shared" ref="K524:K539" si="58">J524-(J524*$L$10)</f>
        <v>0</v>
      </c>
      <c r="L524" s="26"/>
    </row>
    <row r="525" spans="1:12" ht="17.399999999999999" x14ac:dyDescent="0.3">
      <c r="A525" s="48" t="s">
        <v>279</v>
      </c>
      <c r="B525" s="52" t="s">
        <v>496</v>
      </c>
      <c r="C525" s="61"/>
      <c r="D525" s="58"/>
      <c r="E525" s="29">
        <f t="shared" si="56"/>
        <v>0</v>
      </c>
      <c r="F525" s="65">
        <v>132</v>
      </c>
      <c r="G525" s="84">
        <f t="shared" si="49"/>
        <v>0.19140000000000001</v>
      </c>
      <c r="H525" s="34">
        <f t="shared" si="52"/>
        <v>0.27753</v>
      </c>
      <c r="I525" s="36"/>
      <c r="J525" s="34">
        <f t="shared" si="57"/>
        <v>0</v>
      </c>
      <c r="K525" s="34">
        <f t="shared" si="58"/>
        <v>0</v>
      </c>
      <c r="L525" s="26"/>
    </row>
    <row r="526" spans="1:12" ht="17.399999999999999" x14ac:dyDescent="0.3">
      <c r="A526" s="48" t="s">
        <v>280</v>
      </c>
      <c r="B526" s="52" t="s">
        <v>497</v>
      </c>
      <c r="C526" s="61"/>
      <c r="D526" s="58">
        <v>80</v>
      </c>
      <c r="E526" s="29">
        <f t="shared" si="56"/>
        <v>0.1232</v>
      </c>
      <c r="F526" s="65">
        <v>132</v>
      </c>
      <c r="G526" s="84">
        <f t="shared" ref="G526:G539" si="59">(F526/1000)*1.45</f>
        <v>0.19140000000000001</v>
      </c>
      <c r="H526" s="34">
        <f t="shared" si="52"/>
        <v>0.40073000000000003</v>
      </c>
      <c r="I526" s="36"/>
      <c r="J526" s="34">
        <f t="shared" si="57"/>
        <v>0</v>
      </c>
      <c r="K526" s="34">
        <f t="shared" si="58"/>
        <v>0</v>
      </c>
      <c r="L526" s="26"/>
    </row>
    <row r="527" spans="1:12" ht="17.399999999999999" x14ac:dyDescent="0.3">
      <c r="A527" s="48" t="s">
        <v>280</v>
      </c>
      <c r="B527" s="52" t="s">
        <v>498</v>
      </c>
      <c r="C527" s="64"/>
      <c r="D527" s="58"/>
      <c r="E527" s="29">
        <f t="shared" si="56"/>
        <v>0</v>
      </c>
      <c r="F527" s="65">
        <v>132</v>
      </c>
      <c r="G527" s="84">
        <f t="shared" si="59"/>
        <v>0.19140000000000001</v>
      </c>
      <c r="H527" s="34">
        <f t="shared" si="52"/>
        <v>0.27753</v>
      </c>
      <c r="I527" s="36"/>
      <c r="J527" s="34">
        <f t="shared" si="57"/>
        <v>0</v>
      </c>
      <c r="K527" s="34">
        <f t="shared" si="58"/>
        <v>0</v>
      </c>
      <c r="L527" s="26"/>
    </row>
    <row r="528" spans="1:12" ht="17.399999999999999" x14ac:dyDescent="0.3">
      <c r="A528" s="48" t="s">
        <v>281</v>
      </c>
      <c r="B528" s="52" t="s">
        <v>499</v>
      </c>
      <c r="C528" s="61"/>
      <c r="D528" s="58"/>
      <c r="E528" s="29">
        <f t="shared" si="56"/>
        <v>0</v>
      </c>
      <c r="F528" s="65">
        <v>132</v>
      </c>
      <c r="G528" s="84">
        <f t="shared" si="59"/>
        <v>0.19140000000000001</v>
      </c>
      <c r="H528" s="34">
        <f t="shared" si="52"/>
        <v>0.27753</v>
      </c>
      <c r="I528" s="36"/>
      <c r="J528" s="34">
        <f t="shared" si="57"/>
        <v>0</v>
      </c>
      <c r="K528" s="34">
        <f t="shared" si="58"/>
        <v>0</v>
      </c>
      <c r="L528" s="26"/>
    </row>
    <row r="529" spans="1:12" ht="17.399999999999999" x14ac:dyDescent="0.3">
      <c r="A529" s="48" t="s">
        <v>281</v>
      </c>
      <c r="B529" s="52" t="s">
        <v>149</v>
      </c>
      <c r="C529" s="61"/>
      <c r="D529" s="58"/>
      <c r="E529" s="29">
        <f t="shared" si="56"/>
        <v>0</v>
      </c>
      <c r="F529" s="65">
        <v>132</v>
      </c>
      <c r="G529" s="84">
        <f t="shared" si="59"/>
        <v>0.19140000000000001</v>
      </c>
      <c r="H529" s="34">
        <f t="shared" si="52"/>
        <v>0.27753</v>
      </c>
      <c r="I529" s="36"/>
      <c r="J529" s="34">
        <f t="shared" si="57"/>
        <v>0</v>
      </c>
      <c r="K529" s="34">
        <f t="shared" si="58"/>
        <v>0</v>
      </c>
      <c r="L529" s="26"/>
    </row>
    <row r="530" spans="1:12" ht="17.399999999999999" x14ac:dyDescent="0.3">
      <c r="A530" s="48" t="s">
        <v>281</v>
      </c>
      <c r="B530" s="54" t="s">
        <v>695</v>
      </c>
      <c r="C530" s="61" t="s">
        <v>1</v>
      </c>
      <c r="D530" s="58"/>
      <c r="E530" s="29">
        <f t="shared" si="56"/>
        <v>0</v>
      </c>
      <c r="F530" s="65">
        <v>132</v>
      </c>
      <c r="G530" s="84">
        <f t="shared" si="59"/>
        <v>0.19140000000000001</v>
      </c>
      <c r="H530" s="34">
        <f t="shared" si="52"/>
        <v>0.27753</v>
      </c>
      <c r="I530" s="36"/>
      <c r="J530" s="34">
        <f t="shared" si="57"/>
        <v>0</v>
      </c>
      <c r="K530" s="34">
        <f t="shared" si="58"/>
        <v>0</v>
      </c>
      <c r="L530" s="26"/>
    </row>
    <row r="531" spans="1:12" ht="17.399999999999999" x14ac:dyDescent="0.3">
      <c r="A531" s="48" t="s">
        <v>281</v>
      </c>
      <c r="B531" s="52" t="s">
        <v>696</v>
      </c>
      <c r="C531" s="61"/>
      <c r="D531" s="58"/>
      <c r="E531" s="29">
        <f t="shared" si="56"/>
        <v>0</v>
      </c>
      <c r="F531" s="65">
        <v>132</v>
      </c>
      <c r="G531" s="84">
        <f t="shared" si="59"/>
        <v>0.19140000000000001</v>
      </c>
      <c r="H531" s="34">
        <f t="shared" si="52"/>
        <v>0.27753</v>
      </c>
      <c r="I531" s="36"/>
      <c r="J531" s="34">
        <f t="shared" si="57"/>
        <v>0</v>
      </c>
      <c r="K531" s="34">
        <f t="shared" si="58"/>
        <v>0</v>
      </c>
      <c r="L531" s="26"/>
    </row>
    <row r="532" spans="1:12" ht="17.399999999999999" x14ac:dyDescent="0.3">
      <c r="A532" s="48" t="s">
        <v>281</v>
      </c>
      <c r="B532" s="52" t="s">
        <v>500</v>
      </c>
      <c r="C532" s="61"/>
      <c r="D532" s="58"/>
      <c r="E532" s="29">
        <f t="shared" si="56"/>
        <v>0</v>
      </c>
      <c r="F532" s="65">
        <v>132</v>
      </c>
      <c r="G532" s="84">
        <f t="shared" si="59"/>
        <v>0.19140000000000001</v>
      </c>
      <c r="H532" s="34">
        <f t="shared" si="52"/>
        <v>0.27753</v>
      </c>
      <c r="I532" s="36"/>
      <c r="J532" s="34">
        <f t="shared" si="57"/>
        <v>0</v>
      </c>
      <c r="K532" s="34">
        <f t="shared" si="58"/>
        <v>0</v>
      </c>
      <c r="L532" s="26"/>
    </row>
    <row r="533" spans="1:12" ht="17.399999999999999" x14ac:dyDescent="0.3">
      <c r="A533" s="48" t="s">
        <v>281</v>
      </c>
      <c r="B533" s="52" t="s">
        <v>193</v>
      </c>
      <c r="C533" s="61"/>
      <c r="D533" s="58"/>
      <c r="E533" s="29">
        <f t="shared" si="56"/>
        <v>0</v>
      </c>
      <c r="F533" s="65">
        <v>132</v>
      </c>
      <c r="G533" s="84">
        <f t="shared" si="59"/>
        <v>0.19140000000000001</v>
      </c>
      <c r="H533" s="34">
        <f t="shared" si="52"/>
        <v>0.27753</v>
      </c>
      <c r="I533" s="36"/>
      <c r="J533" s="34">
        <f t="shared" si="57"/>
        <v>0</v>
      </c>
      <c r="K533" s="34">
        <f t="shared" si="58"/>
        <v>0</v>
      </c>
      <c r="L533" s="26"/>
    </row>
    <row r="534" spans="1:12" ht="17.399999999999999" x14ac:dyDescent="0.3">
      <c r="A534" s="48" t="s">
        <v>282</v>
      </c>
      <c r="B534" s="52" t="s">
        <v>501</v>
      </c>
      <c r="C534" s="61"/>
      <c r="D534" s="58"/>
      <c r="E534" s="29">
        <f t="shared" si="56"/>
        <v>0</v>
      </c>
      <c r="F534" s="65">
        <v>132</v>
      </c>
      <c r="G534" s="84">
        <f t="shared" si="59"/>
        <v>0.19140000000000001</v>
      </c>
      <c r="H534" s="34">
        <f t="shared" si="52"/>
        <v>0.27753</v>
      </c>
      <c r="I534" s="36"/>
      <c r="J534" s="34">
        <f t="shared" si="57"/>
        <v>0</v>
      </c>
      <c r="K534" s="34">
        <f t="shared" si="58"/>
        <v>0</v>
      </c>
      <c r="L534" s="26"/>
    </row>
    <row r="535" spans="1:12" ht="17.399999999999999" x14ac:dyDescent="0.3">
      <c r="A535" s="48" t="s">
        <v>283</v>
      </c>
      <c r="B535" s="52" t="s">
        <v>502</v>
      </c>
      <c r="C535" s="61"/>
      <c r="D535" s="58"/>
      <c r="E535" s="29">
        <f t="shared" si="56"/>
        <v>0</v>
      </c>
      <c r="F535" s="65">
        <v>132</v>
      </c>
      <c r="G535" s="84">
        <f t="shared" si="59"/>
        <v>0.19140000000000001</v>
      </c>
      <c r="H535" s="34">
        <f t="shared" si="52"/>
        <v>0.27753</v>
      </c>
      <c r="I535" s="36"/>
      <c r="J535" s="34">
        <f t="shared" si="57"/>
        <v>0</v>
      </c>
      <c r="K535" s="34">
        <f t="shared" si="58"/>
        <v>0</v>
      </c>
      <c r="L535" s="26"/>
    </row>
    <row r="536" spans="1:12" ht="17.399999999999999" x14ac:dyDescent="0.3">
      <c r="A536" s="48" t="s">
        <v>284</v>
      </c>
      <c r="B536" s="52" t="s">
        <v>503</v>
      </c>
      <c r="C536" s="61"/>
      <c r="D536" s="58">
        <v>200</v>
      </c>
      <c r="E536" s="29">
        <f t="shared" si="56"/>
        <v>0.30800000000000005</v>
      </c>
      <c r="F536" s="65">
        <v>132</v>
      </c>
      <c r="G536" s="84">
        <f t="shared" si="59"/>
        <v>0.19140000000000001</v>
      </c>
      <c r="H536" s="34">
        <f t="shared" si="52"/>
        <v>0.58553000000000011</v>
      </c>
      <c r="I536" s="36"/>
      <c r="J536" s="34">
        <f t="shared" si="57"/>
        <v>0</v>
      </c>
      <c r="K536" s="34">
        <f t="shared" si="58"/>
        <v>0</v>
      </c>
      <c r="L536" s="26"/>
    </row>
    <row r="537" spans="1:12" ht="17.399999999999999" x14ac:dyDescent="0.3">
      <c r="A537" s="48" t="s">
        <v>285</v>
      </c>
      <c r="B537" s="52" t="s">
        <v>504</v>
      </c>
      <c r="C537" s="62"/>
      <c r="D537" s="58"/>
      <c r="E537" s="29">
        <f t="shared" si="56"/>
        <v>0</v>
      </c>
      <c r="F537" s="65">
        <v>132</v>
      </c>
      <c r="G537" s="84">
        <f t="shared" si="59"/>
        <v>0.19140000000000001</v>
      </c>
      <c r="H537" s="34">
        <f t="shared" si="52"/>
        <v>0.27753</v>
      </c>
      <c r="I537" s="36"/>
      <c r="J537" s="34">
        <f t="shared" si="57"/>
        <v>0</v>
      </c>
      <c r="K537" s="34">
        <f t="shared" si="58"/>
        <v>0</v>
      </c>
      <c r="L537" s="26"/>
    </row>
    <row r="538" spans="1:12" ht="17.399999999999999" x14ac:dyDescent="0.3">
      <c r="A538" s="48" t="s">
        <v>285</v>
      </c>
      <c r="B538" s="52" t="s">
        <v>697</v>
      </c>
      <c r="C538" s="61" t="s">
        <v>1</v>
      </c>
      <c r="D538" s="58"/>
      <c r="E538" s="29">
        <f t="shared" si="56"/>
        <v>0</v>
      </c>
      <c r="F538" s="65">
        <v>132</v>
      </c>
      <c r="G538" s="84">
        <f t="shared" si="59"/>
        <v>0.19140000000000001</v>
      </c>
      <c r="H538" s="34">
        <f t="shared" si="52"/>
        <v>0.27753</v>
      </c>
      <c r="I538" s="36"/>
      <c r="J538" s="34">
        <f t="shared" si="57"/>
        <v>0</v>
      </c>
      <c r="K538" s="34">
        <f t="shared" si="58"/>
        <v>0</v>
      </c>
      <c r="L538" s="26"/>
    </row>
    <row r="539" spans="1:12" ht="17.399999999999999" x14ac:dyDescent="0.3">
      <c r="A539" s="48" t="s">
        <v>285</v>
      </c>
      <c r="B539" s="52" t="s">
        <v>505</v>
      </c>
      <c r="C539" s="61"/>
      <c r="D539" s="58"/>
      <c r="E539" s="29">
        <f t="shared" si="56"/>
        <v>0</v>
      </c>
      <c r="F539" s="65">
        <v>132</v>
      </c>
      <c r="G539" s="84">
        <f t="shared" si="59"/>
        <v>0.19140000000000001</v>
      </c>
      <c r="H539" s="34">
        <f t="shared" ref="H539" si="60">(G539*1.45)+E539</f>
        <v>0.27753</v>
      </c>
      <c r="I539" s="36"/>
      <c r="J539" s="34">
        <f t="shared" si="57"/>
        <v>0</v>
      </c>
      <c r="K539" s="34">
        <f t="shared" si="58"/>
        <v>0</v>
      </c>
      <c r="L539" s="26"/>
    </row>
    <row r="540" spans="1:12" ht="17.399999999999999" x14ac:dyDescent="0.3">
      <c r="C540" s="77"/>
      <c r="I540" s="41">
        <f>SUM(I12:I539)</f>
        <v>0</v>
      </c>
      <c r="J540" s="42">
        <f>SUM(J12:J539)</f>
        <v>0</v>
      </c>
      <c r="K540" s="42">
        <f>SUM(K12:K539)</f>
        <v>0</v>
      </c>
    </row>
  </sheetData>
  <sheetProtection password="CA63" sheet="1" objects="1" scenarios="1"/>
  <mergeCells count="8">
    <mergeCell ref="A8:A9"/>
    <mergeCell ref="B8:B9"/>
    <mergeCell ref="C8:I9"/>
    <mergeCell ref="B6:L6"/>
    <mergeCell ref="B3:L3"/>
    <mergeCell ref="B2:L2"/>
    <mergeCell ref="B4:L4"/>
    <mergeCell ref="B5:L5"/>
  </mergeCells>
  <conditionalFormatting sqref="B253:B256">
    <cfRule type="expression" dxfId="9" priority="6" stopIfTrue="1">
      <formula>IF(#REF!="Not Licensed",TRUE,FALSE)</formula>
    </cfRule>
  </conditionalFormatting>
  <conditionalFormatting sqref="B275 B364:B365 B243:B246 B359:B362 B249:B252 B206:B222">
    <cfRule type="expression" dxfId="8" priority="10" stopIfTrue="1">
      <formula>IF(#REF!="Not Licensed",TRUE,FALSE)</formula>
    </cfRule>
  </conditionalFormatting>
  <conditionalFormatting sqref="B363">
    <cfRule type="expression" dxfId="7" priority="9" stopIfTrue="1">
      <formula>IF(#REF!="Not Licensed",TRUE,FALSE)</formula>
    </cfRule>
  </conditionalFormatting>
  <conditionalFormatting sqref="B239:B242">
    <cfRule type="expression" dxfId="6" priority="8" stopIfTrue="1">
      <formula>IF(#REF!="Not Licensed",TRUE,FALSE)</formula>
    </cfRule>
  </conditionalFormatting>
  <conditionalFormatting sqref="B247:B248">
    <cfRule type="expression" dxfId="5" priority="7" stopIfTrue="1">
      <formula>IF(#REF!="Not Licensed",TRUE,FALSE)</formula>
    </cfRule>
  </conditionalFormatting>
  <conditionalFormatting sqref="C206:C222 C249:C252 C243:C246 C275 C359:C362 C364:C365">
    <cfRule type="expression" dxfId="4" priority="5" stopIfTrue="1">
      <formula>IF(#REF!="Not Licensed",TRUE,FALSE)</formula>
    </cfRule>
  </conditionalFormatting>
  <conditionalFormatting sqref="C363">
    <cfRule type="expression" dxfId="3" priority="4" stopIfTrue="1">
      <formula>IF(#REF!="Not Licensed",TRUE,FALSE)</formula>
    </cfRule>
  </conditionalFormatting>
  <conditionalFormatting sqref="C239:C242">
    <cfRule type="expression" dxfId="2" priority="3" stopIfTrue="1">
      <formula>IF(#REF!="Not Licensed",TRUE,FALSE)</formula>
    </cfRule>
  </conditionalFormatting>
  <conditionalFormatting sqref="C247:C248">
    <cfRule type="expression" dxfId="1" priority="2" stopIfTrue="1">
      <formula>IF(#REF!="Not Licensed",TRUE,FALSE)</formula>
    </cfRule>
  </conditionalFormatting>
  <conditionalFormatting sqref="C253:C256">
    <cfRule type="expression" dxfId="0" priority="1" stopIfTrue="1">
      <formula>IF(#REF!="Not Licensed",TRUE,FALSE)</formula>
    </cfRule>
  </conditionalFormatting>
  <hyperlinks>
    <hyperlink ref="B6" r:id="rId1" xr:uid="{00000000-0004-0000-0000-000000000000}"/>
    <hyperlink ref="B3" r:id="rId2" display="http://www.savannaflowers.com/" xr:uid="{EDD62D30-94D5-4F86-A1A0-849DB31975CD}"/>
  </hyperlinks>
  <printOptions horizontalCentered="1"/>
  <pageMargins left="0.70866141732283472" right="0.70866141732283472" top="0.74803149606299213" bottom="0.74803149606299213" header="0.31496062992125984" footer="0.31496062992125984"/>
  <pageSetup scale="47" orientation="portrait" horizontalDpi="4294967292" verticalDpi="1200" r:id="rId3"/>
  <rowBreaks count="7" manualBreakCount="7">
    <brk id="55" max="12" man="1"/>
    <brk id="123" max="12" man="1"/>
    <brk id="194" max="12" man="1"/>
    <brk id="264" max="12" man="1"/>
    <brk id="342" max="12" man="1"/>
    <brk id="412" max="12" man="1"/>
    <brk id="482" max="12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7C3EA-2491-4B0F-8BDA-C4EE9C1FD8E3}">
  <dimension ref="A1:M62"/>
  <sheetViews>
    <sheetView zoomScale="80" zoomScaleNormal="80" workbookViewId="0">
      <selection activeCell="B3" sqref="B3"/>
    </sheetView>
  </sheetViews>
  <sheetFormatPr baseColWidth="10" defaultColWidth="9.109375" defaultRowHeight="13.2" x14ac:dyDescent="0.25"/>
  <cols>
    <col min="1" max="1" width="22.5546875" style="2" customWidth="1"/>
    <col min="2" max="2" width="33.88671875" style="2" customWidth="1"/>
    <col min="3" max="3" width="40.109375" style="2" customWidth="1"/>
    <col min="4" max="4" width="8" style="3" customWidth="1"/>
    <col min="5" max="6" width="10.109375" style="27" hidden="1" customWidth="1"/>
    <col min="7" max="7" width="10" style="12" hidden="1" customWidth="1"/>
    <col min="8" max="8" width="17.109375" style="1" customWidth="1"/>
    <col min="9" max="9" width="17.109375" style="1" hidden="1" customWidth="1"/>
    <col min="10" max="10" width="10.5546875" style="19" customWidth="1"/>
    <col min="11" max="11" width="9.33203125" style="15" customWidth="1"/>
    <col min="12" max="12" width="10.6640625" style="1" customWidth="1"/>
    <col min="13" max="235" width="9.109375" style="1"/>
    <col min="236" max="236" width="12.5546875" style="1" bestFit="1" customWidth="1"/>
    <col min="237" max="239" width="4.88671875" style="1" customWidth="1"/>
    <col min="240" max="240" width="10.88671875" style="1" customWidth="1"/>
    <col min="241" max="241" width="10.88671875" style="1" bestFit="1" customWidth="1"/>
    <col min="242" max="242" width="33.109375" style="1" bestFit="1" customWidth="1"/>
    <col min="243" max="243" width="11.6640625" style="1" customWidth="1"/>
    <col min="244" max="244" width="32.5546875" style="1" customWidth="1"/>
    <col min="245" max="245" width="5.33203125" style="1" customWidth="1"/>
    <col min="246" max="246" width="6" style="1" customWidth="1"/>
    <col min="247" max="247" width="8" style="1" customWidth="1"/>
    <col min="248" max="248" width="8.109375" style="1" customWidth="1"/>
    <col min="249" max="249" width="5.5546875" style="1" customWidth="1"/>
    <col min="250" max="250" width="7.5546875" style="1" customWidth="1"/>
    <col min="251" max="251" width="8.33203125" style="1" customWidth="1"/>
    <col min="252" max="252" width="7.44140625" style="1" bestFit="1" customWidth="1"/>
    <col min="253" max="253" width="10" style="1" customWidth="1"/>
    <col min="254" max="254" width="3.5546875" style="1" customWidth="1"/>
    <col min="255" max="255" width="4" style="1" customWidth="1"/>
    <col min="256" max="491" width="9.109375" style="1"/>
    <col min="492" max="492" width="12.5546875" style="1" bestFit="1" customWidth="1"/>
    <col min="493" max="495" width="4.88671875" style="1" customWidth="1"/>
    <col min="496" max="496" width="10.88671875" style="1" customWidth="1"/>
    <col min="497" max="497" width="10.88671875" style="1" bestFit="1" customWidth="1"/>
    <col min="498" max="498" width="33.109375" style="1" bestFit="1" customWidth="1"/>
    <col min="499" max="499" width="11.6640625" style="1" customWidth="1"/>
    <col min="500" max="500" width="32.5546875" style="1" customWidth="1"/>
    <col min="501" max="501" width="5.33203125" style="1" customWidth="1"/>
    <col min="502" max="502" width="6" style="1" customWidth="1"/>
    <col min="503" max="503" width="8" style="1" customWidth="1"/>
    <col min="504" max="504" width="8.109375" style="1" customWidth="1"/>
    <col min="505" max="505" width="5.5546875" style="1" customWidth="1"/>
    <col min="506" max="506" width="7.5546875" style="1" customWidth="1"/>
    <col min="507" max="507" width="8.33203125" style="1" customWidth="1"/>
    <col min="508" max="508" width="7.44140625" style="1" bestFit="1" customWidth="1"/>
    <col min="509" max="509" width="10" style="1" customWidth="1"/>
    <col min="510" max="510" width="3.5546875" style="1" customWidth="1"/>
    <col min="511" max="511" width="4" style="1" customWidth="1"/>
    <col min="512" max="747" width="9.109375" style="1"/>
    <col min="748" max="748" width="12.5546875" style="1" bestFit="1" customWidth="1"/>
    <col min="749" max="751" width="4.88671875" style="1" customWidth="1"/>
    <col min="752" max="752" width="10.88671875" style="1" customWidth="1"/>
    <col min="753" max="753" width="10.88671875" style="1" bestFit="1" customWidth="1"/>
    <col min="754" max="754" width="33.109375" style="1" bestFit="1" customWidth="1"/>
    <col min="755" max="755" width="11.6640625" style="1" customWidth="1"/>
    <col min="756" max="756" width="32.5546875" style="1" customWidth="1"/>
    <col min="757" max="757" width="5.33203125" style="1" customWidth="1"/>
    <col min="758" max="758" width="6" style="1" customWidth="1"/>
    <col min="759" max="759" width="8" style="1" customWidth="1"/>
    <col min="760" max="760" width="8.109375" style="1" customWidth="1"/>
    <col min="761" max="761" width="5.5546875" style="1" customWidth="1"/>
    <col min="762" max="762" width="7.5546875" style="1" customWidth="1"/>
    <col min="763" max="763" width="8.33203125" style="1" customWidth="1"/>
    <col min="764" max="764" width="7.44140625" style="1" bestFit="1" customWidth="1"/>
    <col min="765" max="765" width="10" style="1" customWidth="1"/>
    <col min="766" max="766" width="3.5546875" style="1" customWidth="1"/>
    <col min="767" max="767" width="4" style="1" customWidth="1"/>
    <col min="768" max="1003" width="9.109375" style="1"/>
    <col min="1004" max="1004" width="12.5546875" style="1" bestFit="1" customWidth="1"/>
    <col min="1005" max="1007" width="4.88671875" style="1" customWidth="1"/>
    <col min="1008" max="1008" width="10.88671875" style="1" customWidth="1"/>
    <col min="1009" max="1009" width="10.88671875" style="1" bestFit="1" customWidth="1"/>
    <col min="1010" max="1010" width="33.109375" style="1" bestFit="1" customWidth="1"/>
    <col min="1011" max="1011" width="11.6640625" style="1" customWidth="1"/>
    <col min="1012" max="1012" width="32.5546875" style="1" customWidth="1"/>
    <col min="1013" max="1013" width="5.33203125" style="1" customWidth="1"/>
    <col min="1014" max="1014" width="6" style="1" customWidth="1"/>
    <col min="1015" max="1015" width="8" style="1" customWidth="1"/>
    <col min="1016" max="1016" width="8.109375" style="1" customWidth="1"/>
    <col min="1017" max="1017" width="5.5546875" style="1" customWidth="1"/>
    <col min="1018" max="1018" width="7.5546875" style="1" customWidth="1"/>
    <col min="1019" max="1019" width="8.33203125" style="1" customWidth="1"/>
    <col min="1020" max="1020" width="7.44140625" style="1" bestFit="1" customWidth="1"/>
    <col min="1021" max="1021" width="10" style="1" customWidth="1"/>
    <col min="1022" max="1022" width="3.5546875" style="1" customWidth="1"/>
    <col min="1023" max="1023" width="4" style="1" customWidth="1"/>
    <col min="1024" max="1259" width="9.109375" style="1"/>
    <col min="1260" max="1260" width="12.5546875" style="1" bestFit="1" customWidth="1"/>
    <col min="1261" max="1263" width="4.88671875" style="1" customWidth="1"/>
    <col min="1264" max="1264" width="10.88671875" style="1" customWidth="1"/>
    <col min="1265" max="1265" width="10.88671875" style="1" bestFit="1" customWidth="1"/>
    <col min="1266" max="1266" width="33.109375" style="1" bestFit="1" customWidth="1"/>
    <col min="1267" max="1267" width="11.6640625" style="1" customWidth="1"/>
    <col min="1268" max="1268" width="32.5546875" style="1" customWidth="1"/>
    <col min="1269" max="1269" width="5.33203125" style="1" customWidth="1"/>
    <col min="1270" max="1270" width="6" style="1" customWidth="1"/>
    <col min="1271" max="1271" width="8" style="1" customWidth="1"/>
    <col min="1272" max="1272" width="8.109375" style="1" customWidth="1"/>
    <col min="1273" max="1273" width="5.5546875" style="1" customWidth="1"/>
    <col min="1274" max="1274" width="7.5546875" style="1" customWidth="1"/>
    <col min="1275" max="1275" width="8.33203125" style="1" customWidth="1"/>
    <col min="1276" max="1276" width="7.44140625" style="1" bestFit="1" customWidth="1"/>
    <col min="1277" max="1277" width="10" style="1" customWidth="1"/>
    <col min="1278" max="1278" width="3.5546875" style="1" customWidth="1"/>
    <col min="1279" max="1279" width="4" style="1" customWidth="1"/>
    <col min="1280" max="1515" width="9.109375" style="1"/>
    <col min="1516" max="1516" width="12.5546875" style="1" bestFit="1" customWidth="1"/>
    <col min="1517" max="1519" width="4.88671875" style="1" customWidth="1"/>
    <col min="1520" max="1520" width="10.88671875" style="1" customWidth="1"/>
    <col min="1521" max="1521" width="10.88671875" style="1" bestFit="1" customWidth="1"/>
    <col min="1522" max="1522" width="33.109375" style="1" bestFit="1" customWidth="1"/>
    <col min="1523" max="1523" width="11.6640625" style="1" customWidth="1"/>
    <col min="1524" max="1524" width="32.5546875" style="1" customWidth="1"/>
    <col min="1525" max="1525" width="5.33203125" style="1" customWidth="1"/>
    <col min="1526" max="1526" width="6" style="1" customWidth="1"/>
    <col min="1527" max="1527" width="8" style="1" customWidth="1"/>
    <col min="1528" max="1528" width="8.109375" style="1" customWidth="1"/>
    <col min="1529" max="1529" width="5.5546875" style="1" customWidth="1"/>
    <col min="1530" max="1530" width="7.5546875" style="1" customWidth="1"/>
    <col min="1531" max="1531" width="8.33203125" style="1" customWidth="1"/>
    <col min="1532" max="1532" width="7.44140625" style="1" bestFit="1" customWidth="1"/>
    <col min="1533" max="1533" width="10" style="1" customWidth="1"/>
    <col min="1534" max="1534" width="3.5546875" style="1" customWidth="1"/>
    <col min="1535" max="1535" width="4" style="1" customWidth="1"/>
    <col min="1536" max="1771" width="9.109375" style="1"/>
    <col min="1772" max="1772" width="12.5546875" style="1" bestFit="1" customWidth="1"/>
    <col min="1773" max="1775" width="4.88671875" style="1" customWidth="1"/>
    <col min="1776" max="1776" width="10.88671875" style="1" customWidth="1"/>
    <col min="1777" max="1777" width="10.88671875" style="1" bestFit="1" customWidth="1"/>
    <col min="1778" max="1778" width="33.109375" style="1" bestFit="1" customWidth="1"/>
    <col min="1779" max="1779" width="11.6640625" style="1" customWidth="1"/>
    <col min="1780" max="1780" width="32.5546875" style="1" customWidth="1"/>
    <col min="1781" max="1781" width="5.33203125" style="1" customWidth="1"/>
    <col min="1782" max="1782" width="6" style="1" customWidth="1"/>
    <col min="1783" max="1783" width="8" style="1" customWidth="1"/>
    <col min="1784" max="1784" width="8.109375" style="1" customWidth="1"/>
    <col min="1785" max="1785" width="5.5546875" style="1" customWidth="1"/>
    <col min="1786" max="1786" width="7.5546875" style="1" customWidth="1"/>
    <col min="1787" max="1787" width="8.33203125" style="1" customWidth="1"/>
    <col min="1788" max="1788" width="7.44140625" style="1" bestFit="1" customWidth="1"/>
    <col min="1789" max="1789" width="10" style="1" customWidth="1"/>
    <col min="1790" max="1790" width="3.5546875" style="1" customWidth="1"/>
    <col min="1791" max="1791" width="4" style="1" customWidth="1"/>
    <col min="1792" max="2027" width="9.109375" style="1"/>
    <col min="2028" max="2028" width="12.5546875" style="1" bestFit="1" customWidth="1"/>
    <col min="2029" max="2031" width="4.88671875" style="1" customWidth="1"/>
    <col min="2032" max="2032" width="10.88671875" style="1" customWidth="1"/>
    <col min="2033" max="2033" width="10.88671875" style="1" bestFit="1" customWidth="1"/>
    <col min="2034" max="2034" width="33.109375" style="1" bestFit="1" customWidth="1"/>
    <col min="2035" max="2035" width="11.6640625" style="1" customWidth="1"/>
    <col min="2036" max="2036" width="32.5546875" style="1" customWidth="1"/>
    <col min="2037" max="2037" width="5.33203125" style="1" customWidth="1"/>
    <col min="2038" max="2038" width="6" style="1" customWidth="1"/>
    <col min="2039" max="2039" width="8" style="1" customWidth="1"/>
    <col min="2040" max="2040" width="8.109375" style="1" customWidth="1"/>
    <col min="2041" max="2041" width="5.5546875" style="1" customWidth="1"/>
    <col min="2042" max="2042" width="7.5546875" style="1" customWidth="1"/>
    <col min="2043" max="2043" width="8.33203125" style="1" customWidth="1"/>
    <col min="2044" max="2044" width="7.44140625" style="1" bestFit="1" customWidth="1"/>
    <col min="2045" max="2045" width="10" style="1" customWidth="1"/>
    <col min="2046" max="2046" width="3.5546875" style="1" customWidth="1"/>
    <col min="2047" max="2047" width="4" style="1" customWidth="1"/>
    <col min="2048" max="2283" width="9.109375" style="1"/>
    <col min="2284" max="2284" width="12.5546875" style="1" bestFit="1" customWidth="1"/>
    <col min="2285" max="2287" width="4.88671875" style="1" customWidth="1"/>
    <col min="2288" max="2288" width="10.88671875" style="1" customWidth="1"/>
    <col min="2289" max="2289" width="10.88671875" style="1" bestFit="1" customWidth="1"/>
    <col min="2290" max="2290" width="33.109375" style="1" bestFit="1" customWidth="1"/>
    <col min="2291" max="2291" width="11.6640625" style="1" customWidth="1"/>
    <col min="2292" max="2292" width="32.5546875" style="1" customWidth="1"/>
    <col min="2293" max="2293" width="5.33203125" style="1" customWidth="1"/>
    <col min="2294" max="2294" width="6" style="1" customWidth="1"/>
    <col min="2295" max="2295" width="8" style="1" customWidth="1"/>
    <col min="2296" max="2296" width="8.109375" style="1" customWidth="1"/>
    <col min="2297" max="2297" width="5.5546875" style="1" customWidth="1"/>
    <col min="2298" max="2298" width="7.5546875" style="1" customWidth="1"/>
    <col min="2299" max="2299" width="8.33203125" style="1" customWidth="1"/>
    <col min="2300" max="2300" width="7.44140625" style="1" bestFit="1" customWidth="1"/>
    <col min="2301" max="2301" width="10" style="1" customWidth="1"/>
    <col min="2302" max="2302" width="3.5546875" style="1" customWidth="1"/>
    <col min="2303" max="2303" width="4" style="1" customWidth="1"/>
    <col min="2304" max="2539" width="9.109375" style="1"/>
    <col min="2540" max="2540" width="12.5546875" style="1" bestFit="1" customWidth="1"/>
    <col min="2541" max="2543" width="4.88671875" style="1" customWidth="1"/>
    <col min="2544" max="2544" width="10.88671875" style="1" customWidth="1"/>
    <col min="2545" max="2545" width="10.88671875" style="1" bestFit="1" customWidth="1"/>
    <col min="2546" max="2546" width="33.109375" style="1" bestFit="1" customWidth="1"/>
    <col min="2547" max="2547" width="11.6640625" style="1" customWidth="1"/>
    <col min="2548" max="2548" width="32.5546875" style="1" customWidth="1"/>
    <col min="2549" max="2549" width="5.33203125" style="1" customWidth="1"/>
    <col min="2550" max="2550" width="6" style="1" customWidth="1"/>
    <col min="2551" max="2551" width="8" style="1" customWidth="1"/>
    <col min="2552" max="2552" width="8.109375" style="1" customWidth="1"/>
    <col min="2553" max="2553" width="5.5546875" style="1" customWidth="1"/>
    <col min="2554" max="2554" width="7.5546875" style="1" customWidth="1"/>
    <col min="2555" max="2555" width="8.33203125" style="1" customWidth="1"/>
    <col min="2556" max="2556" width="7.44140625" style="1" bestFit="1" customWidth="1"/>
    <col min="2557" max="2557" width="10" style="1" customWidth="1"/>
    <col min="2558" max="2558" width="3.5546875" style="1" customWidth="1"/>
    <col min="2559" max="2559" width="4" style="1" customWidth="1"/>
    <col min="2560" max="2795" width="9.109375" style="1"/>
    <col min="2796" max="2796" width="12.5546875" style="1" bestFit="1" customWidth="1"/>
    <col min="2797" max="2799" width="4.88671875" style="1" customWidth="1"/>
    <col min="2800" max="2800" width="10.88671875" style="1" customWidth="1"/>
    <col min="2801" max="2801" width="10.88671875" style="1" bestFit="1" customWidth="1"/>
    <col min="2802" max="2802" width="33.109375" style="1" bestFit="1" customWidth="1"/>
    <col min="2803" max="2803" width="11.6640625" style="1" customWidth="1"/>
    <col min="2804" max="2804" width="32.5546875" style="1" customWidth="1"/>
    <col min="2805" max="2805" width="5.33203125" style="1" customWidth="1"/>
    <col min="2806" max="2806" width="6" style="1" customWidth="1"/>
    <col min="2807" max="2807" width="8" style="1" customWidth="1"/>
    <col min="2808" max="2808" width="8.109375" style="1" customWidth="1"/>
    <col min="2809" max="2809" width="5.5546875" style="1" customWidth="1"/>
    <col min="2810" max="2810" width="7.5546875" style="1" customWidth="1"/>
    <col min="2811" max="2811" width="8.33203125" style="1" customWidth="1"/>
    <col min="2812" max="2812" width="7.44140625" style="1" bestFit="1" customWidth="1"/>
    <col min="2813" max="2813" width="10" style="1" customWidth="1"/>
    <col min="2814" max="2814" width="3.5546875" style="1" customWidth="1"/>
    <col min="2815" max="2815" width="4" style="1" customWidth="1"/>
    <col min="2816" max="3051" width="9.109375" style="1"/>
    <col min="3052" max="3052" width="12.5546875" style="1" bestFit="1" customWidth="1"/>
    <col min="3053" max="3055" width="4.88671875" style="1" customWidth="1"/>
    <col min="3056" max="3056" width="10.88671875" style="1" customWidth="1"/>
    <col min="3057" max="3057" width="10.88671875" style="1" bestFit="1" customWidth="1"/>
    <col min="3058" max="3058" width="33.109375" style="1" bestFit="1" customWidth="1"/>
    <col min="3059" max="3059" width="11.6640625" style="1" customWidth="1"/>
    <col min="3060" max="3060" width="32.5546875" style="1" customWidth="1"/>
    <col min="3061" max="3061" width="5.33203125" style="1" customWidth="1"/>
    <col min="3062" max="3062" width="6" style="1" customWidth="1"/>
    <col min="3063" max="3063" width="8" style="1" customWidth="1"/>
    <col min="3064" max="3064" width="8.109375" style="1" customWidth="1"/>
    <col min="3065" max="3065" width="5.5546875" style="1" customWidth="1"/>
    <col min="3066" max="3066" width="7.5546875" style="1" customWidth="1"/>
    <col min="3067" max="3067" width="8.33203125" style="1" customWidth="1"/>
    <col min="3068" max="3068" width="7.44140625" style="1" bestFit="1" customWidth="1"/>
    <col min="3069" max="3069" width="10" style="1" customWidth="1"/>
    <col min="3070" max="3070" width="3.5546875" style="1" customWidth="1"/>
    <col min="3071" max="3071" width="4" style="1" customWidth="1"/>
    <col min="3072" max="3307" width="9.109375" style="1"/>
    <col min="3308" max="3308" width="12.5546875" style="1" bestFit="1" customWidth="1"/>
    <col min="3309" max="3311" width="4.88671875" style="1" customWidth="1"/>
    <col min="3312" max="3312" width="10.88671875" style="1" customWidth="1"/>
    <col min="3313" max="3313" width="10.88671875" style="1" bestFit="1" customWidth="1"/>
    <col min="3314" max="3314" width="33.109375" style="1" bestFit="1" customWidth="1"/>
    <col min="3315" max="3315" width="11.6640625" style="1" customWidth="1"/>
    <col min="3316" max="3316" width="32.5546875" style="1" customWidth="1"/>
    <col min="3317" max="3317" width="5.33203125" style="1" customWidth="1"/>
    <col min="3318" max="3318" width="6" style="1" customWidth="1"/>
    <col min="3319" max="3319" width="8" style="1" customWidth="1"/>
    <col min="3320" max="3320" width="8.109375" style="1" customWidth="1"/>
    <col min="3321" max="3321" width="5.5546875" style="1" customWidth="1"/>
    <col min="3322" max="3322" width="7.5546875" style="1" customWidth="1"/>
    <col min="3323" max="3323" width="8.33203125" style="1" customWidth="1"/>
    <col min="3324" max="3324" width="7.44140625" style="1" bestFit="1" customWidth="1"/>
    <col min="3325" max="3325" width="10" style="1" customWidth="1"/>
    <col min="3326" max="3326" width="3.5546875" style="1" customWidth="1"/>
    <col min="3327" max="3327" width="4" style="1" customWidth="1"/>
    <col min="3328" max="3563" width="9.109375" style="1"/>
    <col min="3564" max="3564" width="12.5546875" style="1" bestFit="1" customWidth="1"/>
    <col min="3565" max="3567" width="4.88671875" style="1" customWidth="1"/>
    <col min="3568" max="3568" width="10.88671875" style="1" customWidth="1"/>
    <col min="3569" max="3569" width="10.88671875" style="1" bestFit="1" customWidth="1"/>
    <col min="3570" max="3570" width="33.109375" style="1" bestFit="1" customWidth="1"/>
    <col min="3571" max="3571" width="11.6640625" style="1" customWidth="1"/>
    <col min="3572" max="3572" width="32.5546875" style="1" customWidth="1"/>
    <col min="3573" max="3573" width="5.33203125" style="1" customWidth="1"/>
    <col min="3574" max="3574" width="6" style="1" customWidth="1"/>
    <col min="3575" max="3575" width="8" style="1" customWidth="1"/>
    <col min="3576" max="3576" width="8.109375" style="1" customWidth="1"/>
    <col min="3577" max="3577" width="5.5546875" style="1" customWidth="1"/>
    <col min="3578" max="3578" width="7.5546875" style="1" customWidth="1"/>
    <col min="3579" max="3579" width="8.33203125" style="1" customWidth="1"/>
    <col min="3580" max="3580" width="7.44140625" style="1" bestFit="1" customWidth="1"/>
    <col min="3581" max="3581" width="10" style="1" customWidth="1"/>
    <col min="3582" max="3582" width="3.5546875" style="1" customWidth="1"/>
    <col min="3583" max="3583" width="4" style="1" customWidth="1"/>
    <col min="3584" max="3819" width="9.109375" style="1"/>
    <col min="3820" max="3820" width="12.5546875" style="1" bestFit="1" customWidth="1"/>
    <col min="3821" max="3823" width="4.88671875" style="1" customWidth="1"/>
    <col min="3824" max="3824" width="10.88671875" style="1" customWidth="1"/>
    <col min="3825" max="3825" width="10.88671875" style="1" bestFit="1" customWidth="1"/>
    <col min="3826" max="3826" width="33.109375" style="1" bestFit="1" customWidth="1"/>
    <col min="3827" max="3827" width="11.6640625" style="1" customWidth="1"/>
    <col min="3828" max="3828" width="32.5546875" style="1" customWidth="1"/>
    <col min="3829" max="3829" width="5.33203125" style="1" customWidth="1"/>
    <col min="3830" max="3830" width="6" style="1" customWidth="1"/>
    <col min="3831" max="3831" width="8" style="1" customWidth="1"/>
    <col min="3832" max="3832" width="8.109375" style="1" customWidth="1"/>
    <col min="3833" max="3833" width="5.5546875" style="1" customWidth="1"/>
    <col min="3834" max="3834" width="7.5546875" style="1" customWidth="1"/>
    <col min="3835" max="3835" width="8.33203125" style="1" customWidth="1"/>
    <col min="3836" max="3836" width="7.44140625" style="1" bestFit="1" customWidth="1"/>
    <col min="3837" max="3837" width="10" style="1" customWidth="1"/>
    <col min="3838" max="3838" width="3.5546875" style="1" customWidth="1"/>
    <col min="3839" max="3839" width="4" style="1" customWidth="1"/>
    <col min="3840" max="4075" width="9.109375" style="1"/>
    <col min="4076" max="4076" width="12.5546875" style="1" bestFit="1" customWidth="1"/>
    <col min="4077" max="4079" width="4.88671875" style="1" customWidth="1"/>
    <col min="4080" max="4080" width="10.88671875" style="1" customWidth="1"/>
    <col min="4081" max="4081" width="10.88671875" style="1" bestFit="1" customWidth="1"/>
    <col min="4082" max="4082" width="33.109375" style="1" bestFit="1" customWidth="1"/>
    <col min="4083" max="4083" width="11.6640625" style="1" customWidth="1"/>
    <col min="4084" max="4084" width="32.5546875" style="1" customWidth="1"/>
    <col min="4085" max="4085" width="5.33203125" style="1" customWidth="1"/>
    <col min="4086" max="4086" width="6" style="1" customWidth="1"/>
    <col min="4087" max="4087" width="8" style="1" customWidth="1"/>
    <col min="4088" max="4088" width="8.109375" style="1" customWidth="1"/>
    <col min="4089" max="4089" width="5.5546875" style="1" customWidth="1"/>
    <col min="4090" max="4090" width="7.5546875" style="1" customWidth="1"/>
    <col min="4091" max="4091" width="8.33203125" style="1" customWidth="1"/>
    <col min="4092" max="4092" width="7.44140625" style="1" bestFit="1" customWidth="1"/>
    <col min="4093" max="4093" width="10" style="1" customWidth="1"/>
    <col min="4094" max="4094" width="3.5546875" style="1" customWidth="1"/>
    <col min="4095" max="4095" width="4" style="1" customWidth="1"/>
    <col min="4096" max="4331" width="9.109375" style="1"/>
    <col min="4332" max="4332" width="12.5546875" style="1" bestFit="1" customWidth="1"/>
    <col min="4333" max="4335" width="4.88671875" style="1" customWidth="1"/>
    <col min="4336" max="4336" width="10.88671875" style="1" customWidth="1"/>
    <col min="4337" max="4337" width="10.88671875" style="1" bestFit="1" customWidth="1"/>
    <col min="4338" max="4338" width="33.109375" style="1" bestFit="1" customWidth="1"/>
    <col min="4339" max="4339" width="11.6640625" style="1" customWidth="1"/>
    <col min="4340" max="4340" width="32.5546875" style="1" customWidth="1"/>
    <col min="4341" max="4341" width="5.33203125" style="1" customWidth="1"/>
    <col min="4342" max="4342" width="6" style="1" customWidth="1"/>
    <col min="4343" max="4343" width="8" style="1" customWidth="1"/>
    <col min="4344" max="4344" width="8.109375" style="1" customWidth="1"/>
    <col min="4345" max="4345" width="5.5546875" style="1" customWidth="1"/>
    <col min="4346" max="4346" width="7.5546875" style="1" customWidth="1"/>
    <col min="4347" max="4347" width="8.33203125" style="1" customWidth="1"/>
    <col min="4348" max="4348" width="7.44140625" style="1" bestFit="1" customWidth="1"/>
    <col min="4349" max="4349" width="10" style="1" customWidth="1"/>
    <col min="4350" max="4350" width="3.5546875" style="1" customWidth="1"/>
    <col min="4351" max="4351" width="4" style="1" customWidth="1"/>
    <col min="4352" max="4587" width="9.109375" style="1"/>
    <col min="4588" max="4588" width="12.5546875" style="1" bestFit="1" customWidth="1"/>
    <col min="4589" max="4591" width="4.88671875" style="1" customWidth="1"/>
    <col min="4592" max="4592" width="10.88671875" style="1" customWidth="1"/>
    <col min="4593" max="4593" width="10.88671875" style="1" bestFit="1" customWidth="1"/>
    <col min="4594" max="4594" width="33.109375" style="1" bestFit="1" customWidth="1"/>
    <col min="4595" max="4595" width="11.6640625" style="1" customWidth="1"/>
    <col min="4596" max="4596" width="32.5546875" style="1" customWidth="1"/>
    <col min="4597" max="4597" width="5.33203125" style="1" customWidth="1"/>
    <col min="4598" max="4598" width="6" style="1" customWidth="1"/>
    <col min="4599" max="4599" width="8" style="1" customWidth="1"/>
    <col min="4600" max="4600" width="8.109375" style="1" customWidth="1"/>
    <col min="4601" max="4601" width="5.5546875" style="1" customWidth="1"/>
    <col min="4602" max="4602" width="7.5546875" style="1" customWidth="1"/>
    <col min="4603" max="4603" width="8.33203125" style="1" customWidth="1"/>
    <col min="4604" max="4604" width="7.44140625" style="1" bestFit="1" customWidth="1"/>
    <col min="4605" max="4605" width="10" style="1" customWidth="1"/>
    <col min="4606" max="4606" width="3.5546875" style="1" customWidth="1"/>
    <col min="4607" max="4607" width="4" style="1" customWidth="1"/>
    <col min="4608" max="4843" width="9.109375" style="1"/>
    <col min="4844" max="4844" width="12.5546875" style="1" bestFit="1" customWidth="1"/>
    <col min="4845" max="4847" width="4.88671875" style="1" customWidth="1"/>
    <col min="4848" max="4848" width="10.88671875" style="1" customWidth="1"/>
    <col min="4849" max="4849" width="10.88671875" style="1" bestFit="1" customWidth="1"/>
    <col min="4850" max="4850" width="33.109375" style="1" bestFit="1" customWidth="1"/>
    <col min="4851" max="4851" width="11.6640625" style="1" customWidth="1"/>
    <col min="4852" max="4852" width="32.5546875" style="1" customWidth="1"/>
    <col min="4853" max="4853" width="5.33203125" style="1" customWidth="1"/>
    <col min="4854" max="4854" width="6" style="1" customWidth="1"/>
    <col min="4855" max="4855" width="8" style="1" customWidth="1"/>
    <col min="4856" max="4856" width="8.109375" style="1" customWidth="1"/>
    <col min="4857" max="4857" width="5.5546875" style="1" customWidth="1"/>
    <col min="4858" max="4858" width="7.5546875" style="1" customWidth="1"/>
    <col min="4859" max="4859" width="8.33203125" style="1" customWidth="1"/>
    <col min="4860" max="4860" width="7.44140625" style="1" bestFit="1" customWidth="1"/>
    <col min="4861" max="4861" width="10" style="1" customWidth="1"/>
    <col min="4862" max="4862" width="3.5546875" style="1" customWidth="1"/>
    <col min="4863" max="4863" width="4" style="1" customWidth="1"/>
    <col min="4864" max="5099" width="9.109375" style="1"/>
    <col min="5100" max="5100" width="12.5546875" style="1" bestFit="1" customWidth="1"/>
    <col min="5101" max="5103" width="4.88671875" style="1" customWidth="1"/>
    <col min="5104" max="5104" width="10.88671875" style="1" customWidth="1"/>
    <col min="5105" max="5105" width="10.88671875" style="1" bestFit="1" customWidth="1"/>
    <col min="5106" max="5106" width="33.109375" style="1" bestFit="1" customWidth="1"/>
    <col min="5107" max="5107" width="11.6640625" style="1" customWidth="1"/>
    <col min="5108" max="5108" width="32.5546875" style="1" customWidth="1"/>
    <col min="5109" max="5109" width="5.33203125" style="1" customWidth="1"/>
    <col min="5110" max="5110" width="6" style="1" customWidth="1"/>
    <col min="5111" max="5111" width="8" style="1" customWidth="1"/>
    <col min="5112" max="5112" width="8.109375" style="1" customWidth="1"/>
    <col min="5113" max="5113" width="5.5546875" style="1" customWidth="1"/>
    <col min="5114" max="5114" width="7.5546875" style="1" customWidth="1"/>
    <col min="5115" max="5115" width="8.33203125" style="1" customWidth="1"/>
    <col min="5116" max="5116" width="7.44140625" style="1" bestFit="1" customWidth="1"/>
    <col min="5117" max="5117" width="10" style="1" customWidth="1"/>
    <col min="5118" max="5118" width="3.5546875" style="1" customWidth="1"/>
    <col min="5119" max="5119" width="4" style="1" customWidth="1"/>
    <col min="5120" max="5355" width="9.109375" style="1"/>
    <col min="5356" max="5356" width="12.5546875" style="1" bestFit="1" customWidth="1"/>
    <col min="5357" max="5359" width="4.88671875" style="1" customWidth="1"/>
    <col min="5360" max="5360" width="10.88671875" style="1" customWidth="1"/>
    <col min="5361" max="5361" width="10.88671875" style="1" bestFit="1" customWidth="1"/>
    <col min="5362" max="5362" width="33.109375" style="1" bestFit="1" customWidth="1"/>
    <col min="5363" max="5363" width="11.6640625" style="1" customWidth="1"/>
    <col min="5364" max="5364" width="32.5546875" style="1" customWidth="1"/>
    <col min="5365" max="5365" width="5.33203125" style="1" customWidth="1"/>
    <col min="5366" max="5366" width="6" style="1" customWidth="1"/>
    <col min="5367" max="5367" width="8" style="1" customWidth="1"/>
    <col min="5368" max="5368" width="8.109375" style="1" customWidth="1"/>
    <col min="5369" max="5369" width="5.5546875" style="1" customWidth="1"/>
    <col min="5370" max="5370" width="7.5546875" style="1" customWidth="1"/>
    <col min="5371" max="5371" width="8.33203125" style="1" customWidth="1"/>
    <col min="5372" max="5372" width="7.44140625" style="1" bestFit="1" customWidth="1"/>
    <col min="5373" max="5373" width="10" style="1" customWidth="1"/>
    <col min="5374" max="5374" width="3.5546875" style="1" customWidth="1"/>
    <col min="5375" max="5375" width="4" style="1" customWidth="1"/>
    <col min="5376" max="5611" width="9.109375" style="1"/>
    <col min="5612" max="5612" width="12.5546875" style="1" bestFit="1" customWidth="1"/>
    <col min="5613" max="5615" width="4.88671875" style="1" customWidth="1"/>
    <col min="5616" max="5616" width="10.88671875" style="1" customWidth="1"/>
    <col min="5617" max="5617" width="10.88671875" style="1" bestFit="1" customWidth="1"/>
    <col min="5618" max="5618" width="33.109375" style="1" bestFit="1" customWidth="1"/>
    <col min="5619" max="5619" width="11.6640625" style="1" customWidth="1"/>
    <col min="5620" max="5620" width="32.5546875" style="1" customWidth="1"/>
    <col min="5621" max="5621" width="5.33203125" style="1" customWidth="1"/>
    <col min="5622" max="5622" width="6" style="1" customWidth="1"/>
    <col min="5623" max="5623" width="8" style="1" customWidth="1"/>
    <col min="5624" max="5624" width="8.109375" style="1" customWidth="1"/>
    <col min="5625" max="5625" width="5.5546875" style="1" customWidth="1"/>
    <col min="5626" max="5626" width="7.5546875" style="1" customWidth="1"/>
    <col min="5627" max="5627" width="8.33203125" style="1" customWidth="1"/>
    <col min="5628" max="5628" width="7.44140625" style="1" bestFit="1" customWidth="1"/>
    <col min="5629" max="5629" width="10" style="1" customWidth="1"/>
    <col min="5630" max="5630" width="3.5546875" style="1" customWidth="1"/>
    <col min="5631" max="5631" width="4" style="1" customWidth="1"/>
    <col min="5632" max="5867" width="9.109375" style="1"/>
    <col min="5868" max="5868" width="12.5546875" style="1" bestFit="1" customWidth="1"/>
    <col min="5869" max="5871" width="4.88671875" style="1" customWidth="1"/>
    <col min="5872" max="5872" width="10.88671875" style="1" customWidth="1"/>
    <col min="5873" max="5873" width="10.88671875" style="1" bestFit="1" customWidth="1"/>
    <col min="5874" max="5874" width="33.109375" style="1" bestFit="1" customWidth="1"/>
    <col min="5875" max="5875" width="11.6640625" style="1" customWidth="1"/>
    <col min="5876" max="5876" width="32.5546875" style="1" customWidth="1"/>
    <col min="5877" max="5877" width="5.33203125" style="1" customWidth="1"/>
    <col min="5878" max="5878" width="6" style="1" customWidth="1"/>
    <col min="5879" max="5879" width="8" style="1" customWidth="1"/>
    <col min="5880" max="5880" width="8.109375" style="1" customWidth="1"/>
    <col min="5881" max="5881" width="5.5546875" style="1" customWidth="1"/>
    <col min="5882" max="5882" width="7.5546875" style="1" customWidth="1"/>
    <col min="5883" max="5883" width="8.33203125" style="1" customWidth="1"/>
    <col min="5884" max="5884" width="7.44140625" style="1" bestFit="1" customWidth="1"/>
    <col min="5885" max="5885" width="10" style="1" customWidth="1"/>
    <col min="5886" max="5886" width="3.5546875" style="1" customWidth="1"/>
    <col min="5887" max="5887" width="4" style="1" customWidth="1"/>
    <col min="5888" max="6123" width="9.109375" style="1"/>
    <col min="6124" max="6124" width="12.5546875" style="1" bestFit="1" customWidth="1"/>
    <col min="6125" max="6127" width="4.88671875" style="1" customWidth="1"/>
    <col min="6128" max="6128" width="10.88671875" style="1" customWidth="1"/>
    <col min="6129" max="6129" width="10.88671875" style="1" bestFit="1" customWidth="1"/>
    <col min="6130" max="6130" width="33.109375" style="1" bestFit="1" customWidth="1"/>
    <col min="6131" max="6131" width="11.6640625" style="1" customWidth="1"/>
    <col min="6132" max="6132" width="32.5546875" style="1" customWidth="1"/>
    <col min="6133" max="6133" width="5.33203125" style="1" customWidth="1"/>
    <col min="6134" max="6134" width="6" style="1" customWidth="1"/>
    <col min="6135" max="6135" width="8" style="1" customWidth="1"/>
    <col min="6136" max="6136" width="8.109375" style="1" customWidth="1"/>
    <col min="6137" max="6137" width="5.5546875" style="1" customWidth="1"/>
    <col min="6138" max="6138" width="7.5546875" style="1" customWidth="1"/>
    <col min="6139" max="6139" width="8.33203125" style="1" customWidth="1"/>
    <col min="6140" max="6140" width="7.44140625" style="1" bestFit="1" customWidth="1"/>
    <col min="6141" max="6141" width="10" style="1" customWidth="1"/>
    <col min="6142" max="6142" width="3.5546875" style="1" customWidth="1"/>
    <col min="6143" max="6143" width="4" style="1" customWidth="1"/>
    <col min="6144" max="6379" width="9.109375" style="1"/>
    <col min="6380" max="6380" width="12.5546875" style="1" bestFit="1" customWidth="1"/>
    <col min="6381" max="6383" width="4.88671875" style="1" customWidth="1"/>
    <col min="6384" max="6384" width="10.88671875" style="1" customWidth="1"/>
    <col min="6385" max="6385" width="10.88671875" style="1" bestFit="1" customWidth="1"/>
    <col min="6386" max="6386" width="33.109375" style="1" bestFit="1" customWidth="1"/>
    <col min="6387" max="6387" width="11.6640625" style="1" customWidth="1"/>
    <col min="6388" max="6388" width="32.5546875" style="1" customWidth="1"/>
    <col min="6389" max="6389" width="5.33203125" style="1" customWidth="1"/>
    <col min="6390" max="6390" width="6" style="1" customWidth="1"/>
    <col min="6391" max="6391" width="8" style="1" customWidth="1"/>
    <col min="6392" max="6392" width="8.109375" style="1" customWidth="1"/>
    <col min="6393" max="6393" width="5.5546875" style="1" customWidth="1"/>
    <col min="6394" max="6394" width="7.5546875" style="1" customWidth="1"/>
    <col min="6395" max="6395" width="8.33203125" style="1" customWidth="1"/>
    <col min="6396" max="6396" width="7.44140625" style="1" bestFit="1" customWidth="1"/>
    <col min="6397" max="6397" width="10" style="1" customWidth="1"/>
    <col min="6398" max="6398" width="3.5546875" style="1" customWidth="1"/>
    <col min="6399" max="6399" width="4" style="1" customWidth="1"/>
    <col min="6400" max="6635" width="9.109375" style="1"/>
    <col min="6636" max="6636" width="12.5546875" style="1" bestFit="1" customWidth="1"/>
    <col min="6637" max="6639" width="4.88671875" style="1" customWidth="1"/>
    <col min="6640" max="6640" width="10.88671875" style="1" customWidth="1"/>
    <col min="6641" max="6641" width="10.88671875" style="1" bestFit="1" customWidth="1"/>
    <col min="6642" max="6642" width="33.109375" style="1" bestFit="1" customWidth="1"/>
    <col min="6643" max="6643" width="11.6640625" style="1" customWidth="1"/>
    <col min="6644" max="6644" width="32.5546875" style="1" customWidth="1"/>
    <col min="6645" max="6645" width="5.33203125" style="1" customWidth="1"/>
    <col min="6646" max="6646" width="6" style="1" customWidth="1"/>
    <col min="6647" max="6647" width="8" style="1" customWidth="1"/>
    <col min="6648" max="6648" width="8.109375" style="1" customWidth="1"/>
    <col min="6649" max="6649" width="5.5546875" style="1" customWidth="1"/>
    <col min="6650" max="6650" width="7.5546875" style="1" customWidth="1"/>
    <col min="6651" max="6651" width="8.33203125" style="1" customWidth="1"/>
    <col min="6652" max="6652" width="7.44140625" style="1" bestFit="1" customWidth="1"/>
    <col min="6653" max="6653" width="10" style="1" customWidth="1"/>
    <col min="6654" max="6654" width="3.5546875" style="1" customWidth="1"/>
    <col min="6655" max="6655" width="4" style="1" customWidth="1"/>
    <col min="6656" max="6891" width="9.109375" style="1"/>
    <col min="6892" max="6892" width="12.5546875" style="1" bestFit="1" customWidth="1"/>
    <col min="6893" max="6895" width="4.88671875" style="1" customWidth="1"/>
    <col min="6896" max="6896" width="10.88671875" style="1" customWidth="1"/>
    <col min="6897" max="6897" width="10.88671875" style="1" bestFit="1" customWidth="1"/>
    <col min="6898" max="6898" width="33.109375" style="1" bestFit="1" customWidth="1"/>
    <col min="6899" max="6899" width="11.6640625" style="1" customWidth="1"/>
    <col min="6900" max="6900" width="32.5546875" style="1" customWidth="1"/>
    <col min="6901" max="6901" width="5.33203125" style="1" customWidth="1"/>
    <col min="6902" max="6902" width="6" style="1" customWidth="1"/>
    <col min="6903" max="6903" width="8" style="1" customWidth="1"/>
    <col min="6904" max="6904" width="8.109375" style="1" customWidth="1"/>
    <col min="6905" max="6905" width="5.5546875" style="1" customWidth="1"/>
    <col min="6906" max="6906" width="7.5546875" style="1" customWidth="1"/>
    <col min="6907" max="6907" width="8.33203125" style="1" customWidth="1"/>
    <col min="6908" max="6908" width="7.44140625" style="1" bestFit="1" customWidth="1"/>
    <col min="6909" max="6909" width="10" style="1" customWidth="1"/>
    <col min="6910" max="6910" width="3.5546875" style="1" customWidth="1"/>
    <col min="6911" max="6911" width="4" style="1" customWidth="1"/>
    <col min="6912" max="7147" width="9.109375" style="1"/>
    <col min="7148" max="7148" width="12.5546875" style="1" bestFit="1" customWidth="1"/>
    <col min="7149" max="7151" width="4.88671875" style="1" customWidth="1"/>
    <col min="7152" max="7152" width="10.88671875" style="1" customWidth="1"/>
    <col min="7153" max="7153" width="10.88671875" style="1" bestFit="1" customWidth="1"/>
    <col min="7154" max="7154" width="33.109375" style="1" bestFit="1" customWidth="1"/>
    <col min="7155" max="7155" width="11.6640625" style="1" customWidth="1"/>
    <col min="7156" max="7156" width="32.5546875" style="1" customWidth="1"/>
    <col min="7157" max="7157" width="5.33203125" style="1" customWidth="1"/>
    <col min="7158" max="7158" width="6" style="1" customWidth="1"/>
    <col min="7159" max="7159" width="8" style="1" customWidth="1"/>
    <col min="7160" max="7160" width="8.109375" style="1" customWidth="1"/>
    <col min="7161" max="7161" width="5.5546875" style="1" customWidth="1"/>
    <col min="7162" max="7162" width="7.5546875" style="1" customWidth="1"/>
    <col min="7163" max="7163" width="8.33203125" style="1" customWidth="1"/>
    <col min="7164" max="7164" width="7.44140625" style="1" bestFit="1" customWidth="1"/>
    <col min="7165" max="7165" width="10" style="1" customWidth="1"/>
    <col min="7166" max="7166" width="3.5546875" style="1" customWidth="1"/>
    <col min="7167" max="7167" width="4" style="1" customWidth="1"/>
    <col min="7168" max="7403" width="9.109375" style="1"/>
    <col min="7404" max="7404" width="12.5546875" style="1" bestFit="1" customWidth="1"/>
    <col min="7405" max="7407" width="4.88671875" style="1" customWidth="1"/>
    <col min="7408" max="7408" width="10.88671875" style="1" customWidth="1"/>
    <col min="7409" max="7409" width="10.88671875" style="1" bestFit="1" customWidth="1"/>
    <col min="7410" max="7410" width="33.109375" style="1" bestFit="1" customWidth="1"/>
    <col min="7411" max="7411" width="11.6640625" style="1" customWidth="1"/>
    <col min="7412" max="7412" width="32.5546875" style="1" customWidth="1"/>
    <col min="7413" max="7413" width="5.33203125" style="1" customWidth="1"/>
    <col min="7414" max="7414" width="6" style="1" customWidth="1"/>
    <col min="7415" max="7415" width="8" style="1" customWidth="1"/>
    <col min="7416" max="7416" width="8.109375" style="1" customWidth="1"/>
    <col min="7417" max="7417" width="5.5546875" style="1" customWidth="1"/>
    <col min="7418" max="7418" width="7.5546875" style="1" customWidth="1"/>
    <col min="7419" max="7419" width="8.33203125" style="1" customWidth="1"/>
    <col min="7420" max="7420" width="7.44140625" style="1" bestFit="1" customWidth="1"/>
    <col min="7421" max="7421" width="10" style="1" customWidth="1"/>
    <col min="7422" max="7422" width="3.5546875" style="1" customWidth="1"/>
    <col min="7423" max="7423" width="4" style="1" customWidth="1"/>
    <col min="7424" max="7659" width="9.109375" style="1"/>
    <col min="7660" max="7660" width="12.5546875" style="1" bestFit="1" customWidth="1"/>
    <col min="7661" max="7663" width="4.88671875" style="1" customWidth="1"/>
    <col min="7664" max="7664" width="10.88671875" style="1" customWidth="1"/>
    <col min="7665" max="7665" width="10.88671875" style="1" bestFit="1" customWidth="1"/>
    <col min="7666" max="7666" width="33.109375" style="1" bestFit="1" customWidth="1"/>
    <col min="7667" max="7667" width="11.6640625" style="1" customWidth="1"/>
    <col min="7668" max="7668" width="32.5546875" style="1" customWidth="1"/>
    <col min="7669" max="7669" width="5.33203125" style="1" customWidth="1"/>
    <col min="7670" max="7670" width="6" style="1" customWidth="1"/>
    <col min="7671" max="7671" width="8" style="1" customWidth="1"/>
    <col min="7672" max="7672" width="8.109375" style="1" customWidth="1"/>
    <col min="7673" max="7673" width="5.5546875" style="1" customWidth="1"/>
    <col min="7674" max="7674" width="7.5546875" style="1" customWidth="1"/>
    <col min="7675" max="7675" width="8.33203125" style="1" customWidth="1"/>
    <col min="7676" max="7676" width="7.44140625" style="1" bestFit="1" customWidth="1"/>
    <col min="7677" max="7677" width="10" style="1" customWidth="1"/>
    <col min="7678" max="7678" width="3.5546875" style="1" customWidth="1"/>
    <col min="7679" max="7679" width="4" style="1" customWidth="1"/>
    <col min="7680" max="7915" width="9.109375" style="1"/>
    <col min="7916" max="7916" width="12.5546875" style="1" bestFit="1" customWidth="1"/>
    <col min="7917" max="7919" width="4.88671875" style="1" customWidth="1"/>
    <col min="7920" max="7920" width="10.88671875" style="1" customWidth="1"/>
    <col min="7921" max="7921" width="10.88671875" style="1" bestFit="1" customWidth="1"/>
    <col min="7922" max="7922" width="33.109375" style="1" bestFit="1" customWidth="1"/>
    <col min="7923" max="7923" width="11.6640625" style="1" customWidth="1"/>
    <col min="7924" max="7924" width="32.5546875" style="1" customWidth="1"/>
    <col min="7925" max="7925" width="5.33203125" style="1" customWidth="1"/>
    <col min="7926" max="7926" width="6" style="1" customWidth="1"/>
    <col min="7927" max="7927" width="8" style="1" customWidth="1"/>
    <col min="7928" max="7928" width="8.109375" style="1" customWidth="1"/>
    <col min="7929" max="7929" width="5.5546875" style="1" customWidth="1"/>
    <col min="7930" max="7930" width="7.5546875" style="1" customWidth="1"/>
    <col min="7931" max="7931" width="8.33203125" style="1" customWidth="1"/>
    <col min="7932" max="7932" width="7.44140625" style="1" bestFit="1" customWidth="1"/>
    <col min="7933" max="7933" width="10" style="1" customWidth="1"/>
    <col min="7934" max="7934" width="3.5546875" style="1" customWidth="1"/>
    <col min="7935" max="7935" width="4" style="1" customWidth="1"/>
    <col min="7936" max="8171" width="9.109375" style="1"/>
    <col min="8172" max="8172" width="12.5546875" style="1" bestFit="1" customWidth="1"/>
    <col min="8173" max="8175" width="4.88671875" style="1" customWidth="1"/>
    <col min="8176" max="8176" width="10.88671875" style="1" customWidth="1"/>
    <col min="8177" max="8177" width="10.88671875" style="1" bestFit="1" customWidth="1"/>
    <col min="8178" max="8178" width="33.109375" style="1" bestFit="1" customWidth="1"/>
    <col min="8179" max="8179" width="11.6640625" style="1" customWidth="1"/>
    <col min="8180" max="8180" width="32.5546875" style="1" customWidth="1"/>
    <col min="8181" max="8181" width="5.33203125" style="1" customWidth="1"/>
    <col min="8182" max="8182" width="6" style="1" customWidth="1"/>
    <col min="8183" max="8183" width="8" style="1" customWidth="1"/>
    <col min="8184" max="8184" width="8.109375" style="1" customWidth="1"/>
    <col min="8185" max="8185" width="5.5546875" style="1" customWidth="1"/>
    <col min="8186" max="8186" width="7.5546875" style="1" customWidth="1"/>
    <col min="8187" max="8187" width="8.33203125" style="1" customWidth="1"/>
    <col min="8188" max="8188" width="7.44140625" style="1" bestFit="1" customWidth="1"/>
    <col min="8189" max="8189" width="10" style="1" customWidth="1"/>
    <col min="8190" max="8190" width="3.5546875" style="1" customWidth="1"/>
    <col min="8191" max="8191" width="4" style="1" customWidth="1"/>
    <col min="8192" max="8427" width="9.109375" style="1"/>
    <col min="8428" max="8428" width="12.5546875" style="1" bestFit="1" customWidth="1"/>
    <col min="8429" max="8431" width="4.88671875" style="1" customWidth="1"/>
    <col min="8432" max="8432" width="10.88671875" style="1" customWidth="1"/>
    <col min="8433" max="8433" width="10.88671875" style="1" bestFit="1" customWidth="1"/>
    <col min="8434" max="8434" width="33.109375" style="1" bestFit="1" customWidth="1"/>
    <col min="8435" max="8435" width="11.6640625" style="1" customWidth="1"/>
    <col min="8436" max="8436" width="32.5546875" style="1" customWidth="1"/>
    <col min="8437" max="8437" width="5.33203125" style="1" customWidth="1"/>
    <col min="8438" max="8438" width="6" style="1" customWidth="1"/>
    <col min="8439" max="8439" width="8" style="1" customWidth="1"/>
    <col min="8440" max="8440" width="8.109375" style="1" customWidth="1"/>
    <col min="8441" max="8441" width="5.5546875" style="1" customWidth="1"/>
    <col min="8442" max="8442" width="7.5546875" style="1" customWidth="1"/>
    <col min="8443" max="8443" width="8.33203125" style="1" customWidth="1"/>
    <col min="8444" max="8444" width="7.44140625" style="1" bestFit="1" customWidth="1"/>
    <col min="8445" max="8445" width="10" style="1" customWidth="1"/>
    <col min="8446" max="8446" width="3.5546875" style="1" customWidth="1"/>
    <col min="8447" max="8447" width="4" style="1" customWidth="1"/>
    <col min="8448" max="8683" width="9.109375" style="1"/>
    <col min="8684" max="8684" width="12.5546875" style="1" bestFit="1" customWidth="1"/>
    <col min="8685" max="8687" width="4.88671875" style="1" customWidth="1"/>
    <col min="8688" max="8688" width="10.88671875" style="1" customWidth="1"/>
    <col min="8689" max="8689" width="10.88671875" style="1" bestFit="1" customWidth="1"/>
    <col min="8690" max="8690" width="33.109375" style="1" bestFit="1" customWidth="1"/>
    <col min="8691" max="8691" width="11.6640625" style="1" customWidth="1"/>
    <col min="8692" max="8692" width="32.5546875" style="1" customWidth="1"/>
    <col min="8693" max="8693" width="5.33203125" style="1" customWidth="1"/>
    <col min="8694" max="8694" width="6" style="1" customWidth="1"/>
    <col min="8695" max="8695" width="8" style="1" customWidth="1"/>
    <col min="8696" max="8696" width="8.109375" style="1" customWidth="1"/>
    <col min="8697" max="8697" width="5.5546875" style="1" customWidth="1"/>
    <col min="8698" max="8698" width="7.5546875" style="1" customWidth="1"/>
    <col min="8699" max="8699" width="8.33203125" style="1" customWidth="1"/>
    <col min="8700" max="8700" width="7.44140625" style="1" bestFit="1" customWidth="1"/>
    <col min="8701" max="8701" width="10" style="1" customWidth="1"/>
    <col min="8702" max="8702" width="3.5546875" style="1" customWidth="1"/>
    <col min="8703" max="8703" width="4" style="1" customWidth="1"/>
    <col min="8704" max="8939" width="9.109375" style="1"/>
    <col min="8940" max="8940" width="12.5546875" style="1" bestFit="1" customWidth="1"/>
    <col min="8941" max="8943" width="4.88671875" style="1" customWidth="1"/>
    <col min="8944" max="8944" width="10.88671875" style="1" customWidth="1"/>
    <col min="8945" max="8945" width="10.88671875" style="1" bestFit="1" customWidth="1"/>
    <col min="8946" max="8946" width="33.109375" style="1" bestFit="1" customWidth="1"/>
    <col min="8947" max="8947" width="11.6640625" style="1" customWidth="1"/>
    <col min="8948" max="8948" width="32.5546875" style="1" customWidth="1"/>
    <col min="8949" max="8949" width="5.33203125" style="1" customWidth="1"/>
    <col min="8950" max="8950" width="6" style="1" customWidth="1"/>
    <col min="8951" max="8951" width="8" style="1" customWidth="1"/>
    <col min="8952" max="8952" width="8.109375" style="1" customWidth="1"/>
    <col min="8953" max="8953" width="5.5546875" style="1" customWidth="1"/>
    <col min="8954" max="8954" width="7.5546875" style="1" customWidth="1"/>
    <col min="8955" max="8955" width="8.33203125" style="1" customWidth="1"/>
    <col min="8956" max="8956" width="7.44140625" style="1" bestFit="1" customWidth="1"/>
    <col min="8957" max="8957" width="10" style="1" customWidth="1"/>
    <col min="8958" max="8958" width="3.5546875" style="1" customWidth="1"/>
    <col min="8959" max="8959" width="4" style="1" customWidth="1"/>
    <col min="8960" max="9195" width="9.109375" style="1"/>
    <col min="9196" max="9196" width="12.5546875" style="1" bestFit="1" customWidth="1"/>
    <col min="9197" max="9199" width="4.88671875" style="1" customWidth="1"/>
    <col min="9200" max="9200" width="10.88671875" style="1" customWidth="1"/>
    <col min="9201" max="9201" width="10.88671875" style="1" bestFit="1" customWidth="1"/>
    <col min="9202" max="9202" width="33.109375" style="1" bestFit="1" customWidth="1"/>
    <col min="9203" max="9203" width="11.6640625" style="1" customWidth="1"/>
    <col min="9204" max="9204" width="32.5546875" style="1" customWidth="1"/>
    <col min="9205" max="9205" width="5.33203125" style="1" customWidth="1"/>
    <col min="9206" max="9206" width="6" style="1" customWidth="1"/>
    <col min="9207" max="9207" width="8" style="1" customWidth="1"/>
    <col min="9208" max="9208" width="8.109375" style="1" customWidth="1"/>
    <col min="9209" max="9209" width="5.5546875" style="1" customWidth="1"/>
    <col min="9210" max="9210" width="7.5546875" style="1" customWidth="1"/>
    <col min="9211" max="9211" width="8.33203125" style="1" customWidth="1"/>
    <col min="9212" max="9212" width="7.44140625" style="1" bestFit="1" customWidth="1"/>
    <col min="9213" max="9213" width="10" style="1" customWidth="1"/>
    <col min="9214" max="9214" width="3.5546875" style="1" customWidth="1"/>
    <col min="9215" max="9215" width="4" style="1" customWidth="1"/>
    <col min="9216" max="9451" width="9.109375" style="1"/>
    <col min="9452" max="9452" width="12.5546875" style="1" bestFit="1" customWidth="1"/>
    <col min="9453" max="9455" width="4.88671875" style="1" customWidth="1"/>
    <col min="9456" max="9456" width="10.88671875" style="1" customWidth="1"/>
    <col min="9457" max="9457" width="10.88671875" style="1" bestFit="1" customWidth="1"/>
    <col min="9458" max="9458" width="33.109375" style="1" bestFit="1" customWidth="1"/>
    <col min="9459" max="9459" width="11.6640625" style="1" customWidth="1"/>
    <col min="9460" max="9460" width="32.5546875" style="1" customWidth="1"/>
    <col min="9461" max="9461" width="5.33203125" style="1" customWidth="1"/>
    <col min="9462" max="9462" width="6" style="1" customWidth="1"/>
    <col min="9463" max="9463" width="8" style="1" customWidth="1"/>
    <col min="9464" max="9464" width="8.109375" style="1" customWidth="1"/>
    <col min="9465" max="9465" width="5.5546875" style="1" customWidth="1"/>
    <col min="9466" max="9466" width="7.5546875" style="1" customWidth="1"/>
    <col min="9467" max="9467" width="8.33203125" style="1" customWidth="1"/>
    <col min="9468" max="9468" width="7.44140625" style="1" bestFit="1" customWidth="1"/>
    <col min="9469" max="9469" width="10" style="1" customWidth="1"/>
    <col min="9470" max="9470" width="3.5546875" style="1" customWidth="1"/>
    <col min="9471" max="9471" width="4" style="1" customWidth="1"/>
    <col min="9472" max="9707" width="9.109375" style="1"/>
    <col min="9708" max="9708" width="12.5546875" style="1" bestFit="1" customWidth="1"/>
    <col min="9709" max="9711" width="4.88671875" style="1" customWidth="1"/>
    <col min="9712" max="9712" width="10.88671875" style="1" customWidth="1"/>
    <col min="9713" max="9713" width="10.88671875" style="1" bestFit="1" customWidth="1"/>
    <col min="9714" max="9714" width="33.109375" style="1" bestFit="1" customWidth="1"/>
    <col min="9715" max="9715" width="11.6640625" style="1" customWidth="1"/>
    <col min="9716" max="9716" width="32.5546875" style="1" customWidth="1"/>
    <col min="9717" max="9717" width="5.33203125" style="1" customWidth="1"/>
    <col min="9718" max="9718" width="6" style="1" customWidth="1"/>
    <col min="9719" max="9719" width="8" style="1" customWidth="1"/>
    <col min="9720" max="9720" width="8.109375" style="1" customWidth="1"/>
    <col min="9721" max="9721" width="5.5546875" style="1" customWidth="1"/>
    <col min="9722" max="9722" width="7.5546875" style="1" customWidth="1"/>
    <col min="9723" max="9723" width="8.33203125" style="1" customWidth="1"/>
    <col min="9724" max="9724" width="7.44140625" style="1" bestFit="1" customWidth="1"/>
    <col min="9725" max="9725" width="10" style="1" customWidth="1"/>
    <col min="9726" max="9726" width="3.5546875" style="1" customWidth="1"/>
    <col min="9727" max="9727" width="4" style="1" customWidth="1"/>
    <col min="9728" max="9963" width="9.109375" style="1"/>
    <col min="9964" max="9964" width="12.5546875" style="1" bestFit="1" customWidth="1"/>
    <col min="9965" max="9967" width="4.88671875" style="1" customWidth="1"/>
    <col min="9968" max="9968" width="10.88671875" style="1" customWidth="1"/>
    <col min="9969" max="9969" width="10.88671875" style="1" bestFit="1" customWidth="1"/>
    <col min="9970" max="9970" width="33.109375" style="1" bestFit="1" customWidth="1"/>
    <col min="9971" max="9971" width="11.6640625" style="1" customWidth="1"/>
    <col min="9972" max="9972" width="32.5546875" style="1" customWidth="1"/>
    <col min="9973" max="9973" width="5.33203125" style="1" customWidth="1"/>
    <col min="9974" max="9974" width="6" style="1" customWidth="1"/>
    <col min="9975" max="9975" width="8" style="1" customWidth="1"/>
    <col min="9976" max="9976" width="8.109375" style="1" customWidth="1"/>
    <col min="9977" max="9977" width="5.5546875" style="1" customWidth="1"/>
    <col min="9978" max="9978" width="7.5546875" style="1" customWidth="1"/>
    <col min="9979" max="9979" width="8.33203125" style="1" customWidth="1"/>
    <col min="9980" max="9980" width="7.44140625" style="1" bestFit="1" customWidth="1"/>
    <col min="9981" max="9981" width="10" style="1" customWidth="1"/>
    <col min="9982" max="9982" width="3.5546875" style="1" customWidth="1"/>
    <col min="9983" max="9983" width="4" style="1" customWidth="1"/>
    <col min="9984" max="10219" width="9.109375" style="1"/>
    <col min="10220" max="10220" width="12.5546875" style="1" bestFit="1" customWidth="1"/>
    <col min="10221" max="10223" width="4.88671875" style="1" customWidth="1"/>
    <col min="10224" max="10224" width="10.88671875" style="1" customWidth="1"/>
    <col min="10225" max="10225" width="10.88671875" style="1" bestFit="1" customWidth="1"/>
    <col min="10226" max="10226" width="33.109375" style="1" bestFit="1" customWidth="1"/>
    <col min="10227" max="10227" width="11.6640625" style="1" customWidth="1"/>
    <col min="10228" max="10228" width="32.5546875" style="1" customWidth="1"/>
    <col min="10229" max="10229" width="5.33203125" style="1" customWidth="1"/>
    <col min="10230" max="10230" width="6" style="1" customWidth="1"/>
    <col min="10231" max="10231" width="8" style="1" customWidth="1"/>
    <col min="10232" max="10232" width="8.109375" style="1" customWidth="1"/>
    <col min="10233" max="10233" width="5.5546875" style="1" customWidth="1"/>
    <col min="10234" max="10234" width="7.5546875" style="1" customWidth="1"/>
    <col min="10235" max="10235" width="8.33203125" style="1" customWidth="1"/>
    <col min="10236" max="10236" width="7.44140625" style="1" bestFit="1" customWidth="1"/>
    <col min="10237" max="10237" width="10" style="1" customWidth="1"/>
    <col min="10238" max="10238" width="3.5546875" style="1" customWidth="1"/>
    <col min="10239" max="10239" width="4" style="1" customWidth="1"/>
    <col min="10240" max="10475" width="9.109375" style="1"/>
    <col min="10476" max="10476" width="12.5546875" style="1" bestFit="1" customWidth="1"/>
    <col min="10477" max="10479" width="4.88671875" style="1" customWidth="1"/>
    <col min="10480" max="10480" width="10.88671875" style="1" customWidth="1"/>
    <col min="10481" max="10481" width="10.88671875" style="1" bestFit="1" customWidth="1"/>
    <col min="10482" max="10482" width="33.109375" style="1" bestFit="1" customWidth="1"/>
    <col min="10483" max="10483" width="11.6640625" style="1" customWidth="1"/>
    <col min="10484" max="10484" width="32.5546875" style="1" customWidth="1"/>
    <col min="10485" max="10485" width="5.33203125" style="1" customWidth="1"/>
    <col min="10486" max="10486" width="6" style="1" customWidth="1"/>
    <col min="10487" max="10487" width="8" style="1" customWidth="1"/>
    <col min="10488" max="10488" width="8.109375" style="1" customWidth="1"/>
    <col min="10489" max="10489" width="5.5546875" style="1" customWidth="1"/>
    <col min="10490" max="10490" width="7.5546875" style="1" customWidth="1"/>
    <col min="10491" max="10491" width="8.33203125" style="1" customWidth="1"/>
    <col min="10492" max="10492" width="7.44140625" style="1" bestFit="1" customWidth="1"/>
    <col min="10493" max="10493" width="10" style="1" customWidth="1"/>
    <col min="10494" max="10494" width="3.5546875" style="1" customWidth="1"/>
    <col min="10495" max="10495" width="4" style="1" customWidth="1"/>
    <col min="10496" max="10731" width="9.109375" style="1"/>
    <col min="10732" max="10732" width="12.5546875" style="1" bestFit="1" customWidth="1"/>
    <col min="10733" max="10735" width="4.88671875" style="1" customWidth="1"/>
    <col min="10736" max="10736" width="10.88671875" style="1" customWidth="1"/>
    <col min="10737" max="10737" width="10.88671875" style="1" bestFit="1" customWidth="1"/>
    <col min="10738" max="10738" width="33.109375" style="1" bestFit="1" customWidth="1"/>
    <col min="10739" max="10739" width="11.6640625" style="1" customWidth="1"/>
    <col min="10740" max="10740" width="32.5546875" style="1" customWidth="1"/>
    <col min="10741" max="10741" width="5.33203125" style="1" customWidth="1"/>
    <col min="10742" max="10742" width="6" style="1" customWidth="1"/>
    <col min="10743" max="10743" width="8" style="1" customWidth="1"/>
    <col min="10744" max="10744" width="8.109375" style="1" customWidth="1"/>
    <col min="10745" max="10745" width="5.5546875" style="1" customWidth="1"/>
    <col min="10746" max="10746" width="7.5546875" style="1" customWidth="1"/>
    <col min="10747" max="10747" width="8.33203125" style="1" customWidth="1"/>
    <col min="10748" max="10748" width="7.44140625" style="1" bestFit="1" customWidth="1"/>
    <col min="10749" max="10749" width="10" style="1" customWidth="1"/>
    <col min="10750" max="10750" width="3.5546875" style="1" customWidth="1"/>
    <col min="10751" max="10751" width="4" style="1" customWidth="1"/>
    <col min="10752" max="10987" width="9.109375" style="1"/>
    <col min="10988" max="10988" width="12.5546875" style="1" bestFit="1" customWidth="1"/>
    <col min="10989" max="10991" width="4.88671875" style="1" customWidth="1"/>
    <col min="10992" max="10992" width="10.88671875" style="1" customWidth="1"/>
    <col min="10993" max="10993" width="10.88671875" style="1" bestFit="1" customWidth="1"/>
    <col min="10994" max="10994" width="33.109375" style="1" bestFit="1" customWidth="1"/>
    <col min="10995" max="10995" width="11.6640625" style="1" customWidth="1"/>
    <col min="10996" max="10996" width="32.5546875" style="1" customWidth="1"/>
    <col min="10997" max="10997" width="5.33203125" style="1" customWidth="1"/>
    <col min="10998" max="10998" width="6" style="1" customWidth="1"/>
    <col min="10999" max="10999" width="8" style="1" customWidth="1"/>
    <col min="11000" max="11000" width="8.109375" style="1" customWidth="1"/>
    <col min="11001" max="11001" width="5.5546875" style="1" customWidth="1"/>
    <col min="11002" max="11002" width="7.5546875" style="1" customWidth="1"/>
    <col min="11003" max="11003" width="8.33203125" style="1" customWidth="1"/>
    <col min="11004" max="11004" width="7.44140625" style="1" bestFit="1" customWidth="1"/>
    <col min="11005" max="11005" width="10" style="1" customWidth="1"/>
    <col min="11006" max="11006" width="3.5546875" style="1" customWidth="1"/>
    <col min="11007" max="11007" width="4" style="1" customWidth="1"/>
    <col min="11008" max="11243" width="9.109375" style="1"/>
    <col min="11244" max="11244" width="12.5546875" style="1" bestFit="1" customWidth="1"/>
    <col min="11245" max="11247" width="4.88671875" style="1" customWidth="1"/>
    <col min="11248" max="11248" width="10.88671875" style="1" customWidth="1"/>
    <col min="11249" max="11249" width="10.88671875" style="1" bestFit="1" customWidth="1"/>
    <col min="11250" max="11250" width="33.109375" style="1" bestFit="1" customWidth="1"/>
    <col min="11251" max="11251" width="11.6640625" style="1" customWidth="1"/>
    <col min="11252" max="11252" width="32.5546875" style="1" customWidth="1"/>
    <col min="11253" max="11253" width="5.33203125" style="1" customWidth="1"/>
    <col min="11254" max="11254" width="6" style="1" customWidth="1"/>
    <col min="11255" max="11255" width="8" style="1" customWidth="1"/>
    <col min="11256" max="11256" width="8.109375" style="1" customWidth="1"/>
    <col min="11257" max="11257" width="5.5546875" style="1" customWidth="1"/>
    <col min="11258" max="11258" width="7.5546875" style="1" customWidth="1"/>
    <col min="11259" max="11259" width="8.33203125" style="1" customWidth="1"/>
    <col min="11260" max="11260" width="7.44140625" style="1" bestFit="1" customWidth="1"/>
    <col min="11261" max="11261" width="10" style="1" customWidth="1"/>
    <col min="11262" max="11262" width="3.5546875" style="1" customWidth="1"/>
    <col min="11263" max="11263" width="4" style="1" customWidth="1"/>
    <col min="11264" max="11499" width="9.109375" style="1"/>
    <col min="11500" max="11500" width="12.5546875" style="1" bestFit="1" customWidth="1"/>
    <col min="11501" max="11503" width="4.88671875" style="1" customWidth="1"/>
    <col min="11504" max="11504" width="10.88671875" style="1" customWidth="1"/>
    <col min="11505" max="11505" width="10.88671875" style="1" bestFit="1" customWidth="1"/>
    <col min="11506" max="11506" width="33.109375" style="1" bestFit="1" customWidth="1"/>
    <col min="11507" max="11507" width="11.6640625" style="1" customWidth="1"/>
    <col min="11508" max="11508" width="32.5546875" style="1" customWidth="1"/>
    <col min="11509" max="11509" width="5.33203125" style="1" customWidth="1"/>
    <col min="11510" max="11510" width="6" style="1" customWidth="1"/>
    <col min="11511" max="11511" width="8" style="1" customWidth="1"/>
    <col min="11512" max="11512" width="8.109375" style="1" customWidth="1"/>
    <col min="11513" max="11513" width="5.5546875" style="1" customWidth="1"/>
    <col min="11514" max="11514" width="7.5546875" style="1" customWidth="1"/>
    <col min="11515" max="11515" width="8.33203125" style="1" customWidth="1"/>
    <col min="11516" max="11516" width="7.44140625" style="1" bestFit="1" customWidth="1"/>
    <col min="11517" max="11517" width="10" style="1" customWidth="1"/>
    <col min="11518" max="11518" width="3.5546875" style="1" customWidth="1"/>
    <col min="11519" max="11519" width="4" style="1" customWidth="1"/>
    <col min="11520" max="11755" width="9.109375" style="1"/>
    <col min="11756" max="11756" width="12.5546875" style="1" bestFit="1" customWidth="1"/>
    <col min="11757" max="11759" width="4.88671875" style="1" customWidth="1"/>
    <col min="11760" max="11760" width="10.88671875" style="1" customWidth="1"/>
    <col min="11761" max="11761" width="10.88671875" style="1" bestFit="1" customWidth="1"/>
    <col min="11762" max="11762" width="33.109375" style="1" bestFit="1" customWidth="1"/>
    <col min="11763" max="11763" width="11.6640625" style="1" customWidth="1"/>
    <col min="11764" max="11764" width="32.5546875" style="1" customWidth="1"/>
    <col min="11765" max="11765" width="5.33203125" style="1" customWidth="1"/>
    <col min="11766" max="11766" width="6" style="1" customWidth="1"/>
    <col min="11767" max="11767" width="8" style="1" customWidth="1"/>
    <col min="11768" max="11768" width="8.109375" style="1" customWidth="1"/>
    <col min="11769" max="11769" width="5.5546875" style="1" customWidth="1"/>
    <col min="11770" max="11770" width="7.5546875" style="1" customWidth="1"/>
    <col min="11771" max="11771" width="8.33203125" style="1" customWidth="1"/>
    <col min="11772" max="11772" width="7.44140625" style="1" bestFit="1" customWidth="1"/>
    <col min="11773" max="11773" width="10" style="1" customWidth="1"/>
    <col min="11774" max="11774" width="3.5546875" style="1" customWidth="1"/>
    <col min="11775" max="11775" width="4" style="1" customWidth="1"/>
    <col min="11776" max="12011" width="9.109375" style="1"/>
    <col min="12012" max="12012" width="12.5546875" style="1" bestFit="1" customWidth="1"/>
    <col min="12013" max="12015" width="4.88671875" style="1" customWidth="1"/>
    <col min="12016" max="12016" width="10.88671875" style="1" customWidth="1"/>
    <col min="12017" max="12017" width="10.88671875" style="1" bestFit="1" customWidth="1"/>
    <col min="12018" max="12018" width="33.109375" style="1" bestFit="1" customWidth="1"/>
    <col min="12019" max="12019" width="11.6640625" style="1" customWidth="1"/>
    <col min="12020" max="12020" width="32.5546875" style="1" customWidth="1"/>
    <col min="12021" max="12021" width="5.33203125" style="1" customWidth="1"/>
    <col min="12022" max="12022" width="6" style="1" customWidth="1"/>
    <col min="12023" max="12023" width="8" style="1" customWidth="1"/>
    <col min="12024" max="12024" width="8.109375" style="1" customWidth="1"/>
    <col min="12025" max="12025" width="5.5546875" style="1" customWidth="1"/>
    <col min="12026" max="12026" width="7.5546875" style="1" customWidth="1"/>
    <col min="12027" max="12027" width="8.33203125" style="1" customWidth="1"/>
    <col min="12028" max="12028" width="7.44140625" style="1" bestFit="1" customWidth="1"/>
    <col min="12029" max="12029" width="10" style="1" customWidth="1"/>
    <col min="12030" max="12030" width="3.5546875" style="1" customWidth="1"/>
    <col min="12031" max="12031" width="4" style="1" customWidth="1"/>
    <col min="12032" max="12267" width="9.109375" style="1"/>
    <col min="12268" max="12268" width="12.5546875" style="1" bestFit="1" customWidth="1"/>
    <col min="12269" max="12271" width="4.88671875" style="1" customWidth="1"/>
    <col min="12272" max="12272" width="10.88671875" style="1" customWidth="1"/>
    <col min="12273" max="12273" width="10.88671875" style="1" bestFit="1" customWidth="1"/>
    <col min="12274" max="12274" width="33.109375" style="1" bestFit="1" customWidth="1"/>
    <col min="12275" max="12275" width="11.6640625" style="1" customWidth="1"/>
    <col min="12276" max="12276" width="32.5546875" style="1" customWidth="1"/>
    <col min="12277" max="12277" width="5.33203125" style="1" customWidth="1"/>
    <col min="12278" max="12278" width="6" style="1" customWidth="1"/>
    <col min="12279" max="12279" width="8" style="1" customWidth="1"/>
    <col min="12280" max="12280" width="8.109375" style="1" customWidth="1"/>
    <col min="12281" max="12281" width="5.5546875" style="1" customWidth="1"/>
    <col min="12282" max="12282" width="7.5546875" style="1" customWidth="1"/>
    <col min="12283" max="12283" width="8.33203125" style="1" customWidth="1"/>
    <col min="12284" max="12284" width="7.44140625" style="1" bestFit="1" customWidth="1"/>
    <col min="12285" max="12285" width="10" style="1" customWidth="1"/>
    <col min="12286" max="12286" width="3.5546875" style="1" customWidth="1"/>
    <col min="12287" max="12287" width="4" style="1" customWidth="1"/>
    <col min="12288" max="12523" width="9.109375" style="1"/>
    <col min="12524" max="12524" width="12.5546875" style="1" bestFit="1" customWidth="1"/>
    <col min="12525" max="12527" width="4.88671875" style="1" customWidth="1"/>
    <col min="12528" max="12528" width="10.88671875" style="1" customWidth="1"/>
    <col min="12529" max="12529" width="10.88671875" style="1" bestFit="1" customWidth="1"/>
    <col min="12530" max="12530" width="33.109375" style="1" bestFit="1" customWidth="1"/>
    <col min="12531" max="12531" width="11.6640625" style="1" customWidth="1"/>
    <col min="12532" max="12532" width="32.5546875" style="1" customWidth="1"/>
    <col min="12533" max="12533" width="5.33203125" style="1" customWidth="1"/>
    <col min="12534" max="12534" width="6" style="1" customWidth="1"/>
    <col min="12535" max="12535" width="8" style="1" customWidth="1"/>
    <col min="12536" max="12536" width="8.109375" style="1" customWidth="1"/>
    <col min="12537" max="12537" width="5.5546875" style="1" customWidth="1"/>
    <col min="12538" max="12538" width="7.5546875" style="1" customWidth="1"/>
    <col min="12539" max="12539" width="8.33203125" style="1" customWidth="1"/>
    <col min="12540" max="12540" width="7.44140625" style="1" bestFit="1" customWidth="1"/>
    <col min="12541" max="12541" width="10" style="1" customWidth="1"/>
    <col min="12542" max="12542" width="3.5546875" style="1" customWidth="1"/>
    <col min="12543" max="12543" width="4" style="1" customWidth="1"/>
    <col min="12544" max="12779" width="9.109375" style="1"/>
    <col min="12780" max="12780" width="12.5546875" style="1" bestFit="1" customWidth="1"/>
    <col min="12781" max="12783" width="4.88671875" style="1" customWidth="1"/>
    <col min="12784" max="12784" width="10.88671875" style="1" customWidth="1"/>
    <col min="12785" max="12785" width="10.88671875" style="1" bestFit="1" customWidth="1"/>
    <col min="12786" max="12786" width="33.109375" style="1" bestFit="1" customWidth="1"/>
    <col min="12787" max="12787" width="11.6640625" style="1" customWidth="1"/>
    <col min="12788" max="12788" width="32.5546875" style="1" customWidth="1"/>
    <col min="12789" max="12789" width="5.33203125" style="1" customWidth="1"/>
    <col min="12790" max="12790" width="6" style="1" customWidth="1"/>
    <col min="12791" max="12791" width="8" style="1" customWidth="1"/>
    <col min="12792" max="12792" width="8.109375" style="1" customWidth="1"/>
    <col min="12793" max="12793" width="5.5546875" style="1" customWidth="1"/>
    <col min="12794" max="12794" width="7.5546875" style="1" customWidth="1"/>
    <col min="12795" max="12795" width="8.33203125" style="1" customWidth="1"/>
    <col min="12796" max="12796" width="7.44140625" style="1" bestFit="1" customWidth="1"/>
    <col min="12797" max="12797" width="10" style="1" customWidth="1"/>
    <col min="12798" max="12798" width="3.5546875" style="1" customWidth="1"/>
    <col min="12799" max="12799" width="4" style="1" customWidth="1"/>
    <col min="12800" max="13035" width="9.109375" style="1"/>
    <col min="13036" max="13036" width="12.5546875" style="1" bestFit="1" customWidth="1"/>
    <col min="13037" max="13039" width="4.88671875" style="1" customWidth="1"/>
    <col min="13040" max="13040" width="10.88671875" style="1" customWidth="1"/>
    <col min="13041" max="13041" width="10.88671875" style="1" bestFit="1" customWidth="1"/>
    <col min="13042" max="13042" width="33.109375" style="1" bestFit="1" customWidth="1"/>
    <col min="13043" max="13043" width="11.6640625" style="1" customWidth="1"/>
    <col min="13044" max="13044" width="32.5546875" style="1" customWidth="1"/>
    <col min="13045" max="13045" width="5.33203125" style="1" customWidth="1"/>
    <col min="13046" max="13046" width="6" style="1" customWidth="1"/>
    <col min="13047" max="13047" width="8" style="1" customWidth="1"/>
    <col min="13048" max="13048" width="8.109375" style="1" customWidth="1"/>
    <col min="13049" max="13049" width="5.5546875" style="1" customWidth="1"/>
    <col min="13050" max="13050" width="7.5546875" style="1" customWidth="1"/>
    <col min="13051" max="13051" width="8.33203125" style="1" customWidth="1"/>
    <col min="13052" max="13052" width="7.44140625" style="1" bestFit="1" customWidth="1"/>
    <col min="13053" max="13053" width="10" style="1" customWidth="1"/>
    <col min="13054" max="13054" width="3.5546875" style="1" customWidth="1"/>
    <col min="13055" max="13055" width="4" style="1" customWidth="1"/>
    <col min="13056" max="13291" width="9.109375" style="1"/>
    <col min="13292" max="13292" width="12.5546875" style="1" bestFit="1" customWidth="1"/>
    <col min="13293" max="13295" width="4.88671875" style="1" customWidth="1"/>
    <col min="13296" max="13296" width="10.88671875" style="1" customWidth="1"/>
    <col min="13297" max="13297" width="10.88671875" style="1" bestFit="1" customWidth="1"/>
    <col min="13298" max="13298" width="33.109375" style="1" bestFit="1" customWidth="1"/>
    <col min="13299" max="13299" width="11.6640625" style="1" customWidth="1"/>
    <col min="13300" max="13300" width="32.5546875" style="1" customWidth="1"/>
    <col min="13301" max="13301" width="5.33203125" style="1" customWidth="1"/>
    <col min="13302" max="13302" width="6" style="1" customWidth="1"/>
    <col min="13303" max="13303" width="8" style="1" customWidth="1"/>
    <col min="13304" max="13304" width="8.109375" style="1" customWidth="1"/>
    <col min="13305" max="13305" width="5.5546875" style="1" customWidth="1"/>
    <col min="13306" max="13306" width="7.5546875" style="1" customWidth="1"/>
    <col min="13307" max="13307" width="8.33203125" style="1" customWidth="1"/>
    <col min="13308" max="13308" width="7.44140625" style="1" bestFit="1" customWidth="1"/>
    <col min="13309" max="13309" width="10" style="1" customWidth="1"/>
    <col min="13310" max="13310" width="3.5546875" style="1" customWidth="1"/>
    <col min="13311" max="13311" width="4" style="1" customWidth="1"/>
    <col min="13312" max="13547" width="9.109375" style="1"/>
    <col min="13548" max="13548" width="12.5546875" style="1" bestFit="1" customWidth="1"/>
    <col min="13549" max="13551" width="4.88671875" style="1" customWidth="1"/>
    <col min="13552" max="13552" width="10.88671875" style="1" customWidth="1"/>
    <col min="13553" max="13553" width="10.88671875" style="1" bestFit="1" customWidth="1"/>
    <col min="13554" max="13554" width="33.109375" style="1" bestFit="1" customWidth="1"/>
    <col min="13555" max="13555" width="11.6640625" style="1" customWidth="1"/>
    <col min="13556" max="13556" width="32.5546875" style="1" customWidth="1"/>
    <col min="13557" max="13557" width="5.33203125" style="1" customWidth="1"/>
    <col min="13558" max="13558" width="6" style="1" customWidth="1"/>
    <col min="13559" max="13559" width="8" style="1" customWidth="1"/>
    <col min="13560" max="13560" width="8.109375" style="1" customWidth="1"/>
    <col min="13561" max="13561" width="5.5546875" style="1" customWidth="1"/>
    <col min="13562" max="13562" width="7.5546875" style="1" customWidth="1"/>
    <col min="13563" max="13563" width="8.33203125" style="1" customWidth="1"/>
    <col min="13564" max="13564" width="7.44140625" style="1" bestFit="1" customWidth="1"/>
    <col min="13565" max="13565" width="10" style="1" customWidth="1"/>
    <col min="13566" max="13566" width="3.5546875" style="1" customWidth="1"/>
    <col min="13567" max="13567" width="4" style="1" customWidth="1"/>
    <col min="13568" max="13803" width="9.109375" style="1"/>
    <col min="13804" max="13804" width="12.5546875" style="1" bestFit="1" customWidth="1"/>
    <col min="13805" max="13807" width="4.88671875" style="1" customWidth="1"/>
    <col min="13808" max="13808" width="10.88671875" style="1" customWidth="1"/>
    <col min="13809" max="13809" width="10.88671875" style="1" bestFit="1" customWidth="1"/>
    <col min="13810" max="13810" width="33.109375" style="1" bestFit="1" customWidth="1"/>
    <col min="13811" max="13811" width="11.6640625" style="1" customWidth="1"/>
    <col min="13812" max="13812" width="32.5546875" style="1" customWidth="1"/>
    <col min="13813" max="13813" width="5.33203125" style="1" customWidth="1"/>
    <col min="13814" max="13814" width="6" style="1" customWidth="1"/>
    <col min="13815" max="13815" width="8" style="1" customWidth="1"/>
    <col min="13816" max="13816" width="8.109375" style="1" customWidth="1"/>
    <col min="13817" max="13817" width="5.5546875" style="1" customWidth="1"/>
    <col min="13818" max="13818" width="7.5546875" style="1" customWidth="1"/>
    <col min="13819" max="13819" width="8.33203125" style="1" customWidth="1"/>
    <col min="13820" max="13820" width="7.44140625" style="1" bestFit="1" customWidth="1"/>
    <col min="13821" max="13821" width="10" style="1" customWidth="1"/>
    <col min="13822" max="13822" width="3.5546875" style="1" customWidth="1"/>
    <col min="13823" max="13823" width="4" style="1" customWidth="1"/>
    <col min="13824" max="14059" width="9.109375" style="1"/>
    <col min="14060" max="14060" width="12.5546875" style="1" bestFit="1" customWidth="1"/>
    <col min="14061" max="14063" width="4.88671875" style="1" customWidth="1"/>
    <col min="14064" max="14064" width="10.88671875" style="1" customWidth="1"/>
    <col min="14065" max="14065" width="10.88671875" style="1" bestFit="1" customWidth="1"/>
    <col min="14066" max="14066" width="33.109375" style="1" bestFit="1" customWidth="1"/>
    <col min="14067" max="14067" width="11.6640625" style="1" customWidth="1"/>
    <col min="14068" max="14068" width="32.5546875" style="1" customWidth="1"/>
    <col min="14069" max="14069" width="5.33203125" style="1" customWidth="1"/>
    <col min="14070" max="14070" width="6" style="1" customWidth="1"/>
    <col min="14071" max="14071" width="8" style="1" customWidth="1"/>
    <col min="14072" max="14072" width="8.109375" style="1" customWidth="1"/>
    <col min="14073" max="14073" width="5.5546875" style="1" customWidth="1"/>
    <col min="14074" max="14074" width="7.5546875" style="1" customWidth="1"/>
    <col min="14075" max="14075" width="8.33203125" style="1" customWidth="1"/>
    <col min="14076" max="14076" width="7.44140625" style="1" bestFit="1" customWidth="1"/>
    <col min="14077" max="14077" width="10" style="1" customWidth="1"/>
    <col min="14078" max="14078" width="3.5546875" style="1" customWidth="1"/>
    <col min="14079" max="14079" width="4" style="1" customWidth="1"/>
    <col min="14080" max="14315" width="9.109375" style="1"/>
    <col min="14316" max="14316" width="12.5546875" style="1" bestFit="1" customWidth="1"/>
    <col min="14317" max="14319" width="4.88671875" style="1" customWidth="1"/>
    <col min="14320" max="14320" width="10.88671875" style="1" customWidth="1"/>
    <col min="14321" max="14321" width="10.88671875" style="1" bestFit="1" customWidth="1"/>
    <col min="14322" max="14322" width="33.109375" style="1" bestFit="1" customWidth="1"/>
    <col min="14323" max="14323" width="11.6640625" style="1" customWidth="1"/>
    <col min="14324" max="14324" width="32.5546875" style="1" customWidth="1"/>
    <col min="14325" max="14325" width="5.33203125" style="1" customWidth="1"/>
    <col min="14326" max="14326" width="6" style="1" customWidth="1"/>
    <col min="14327" max="14327" width="8" style="1" customWidth="1"/>
    <col min="14328" max="14328" width="8.109375" style="1" customWidth="1"/>
    <col min="14329" max="14329" width="5.5546875" style="1" customWidth="1"/>
    <col min="14330" max="14330" width="7.5546875" style="1" customWidth="1"/>
    <col min="14331" max="14331" width="8.33203125" style="1" customWidth="1"/>
    <col min="14332" max="14332" width="7.44140625" style="1" bestFit="1" customWidth="1"/>
    <col min="14333" max="14333" width="10" style="1" customWidth="1"/>
    <col min="14334" max="14334" width="3.5546875" style="1" customWidth="1"/>
    <col min="14335" max="14335" width="4" style="1" customWidth="1"/>
    <col min="14336" max="14571" width="9.109375" style="1"/>
    <col min="14572" max="14572" width="12.5546875" style="1" bestFit="1" customWidth="1"/>
    <col min="14573" max="14575" width="4.88671875" style="1" customWidth="1"/>
    <col min="14576" max="14576" width="10.88671875" style="1" customWidth="1"/>
    <col min="14577" max="14577" width="10.88671875" style="1" bestFit="1" customWidth="1"/>
    <col min="14578" max="14578" width="33.109375" style="1" bestFit="1" customWidth="1"/>
    <col min="14579" max="14579" width="11.6640625" style="1" customWidth="1"/>
    <col min="14580" max="14580" width="32.5546875" style="1" customWidth="1"/>
    <col min="14581" max="14581" width="5.33203125" style="1" customWidth="1"/>
    <col min="14582" max="14582" width="6" style="1" customWidth="1"/>
    <col min="14583" max="14583" width="8" style="1" customWidth="1"/>
    <col min="14584" max="14584" width="8.109375" style="1" customWidth="1"/>
    <col min="14585" max="14585" width="5.5546875" style="1" customWidth="1"/>
    <col min="14586" max="14586" width="7.5546875" style="1" customWidth="1"/>
    <col min="14587" max="14587" width="8.33203125" style="1" customWidth="1"/>
    <col min="14588" max="14588" width="7.44140625" style="1" bestFit="1" customWidth="1"/>
    <col min="14589" max="14589" width="10" style="1" customWidth="1"/>
    <col min="14590" max="14590" width="3.5546875" style="1" customWidth="1"/>
    <col min="14591" max="14591" width="4" style="1" customWidth="1"/>
    <col min="14592" max="14827" width="9.109375" style="1"/>
    <col min="14828" max="14828" width="12.5546875" style="1" bestFit="1" customWidth="1"/>
    <col min="14829" max="14831" width="4.88671875" style="1" customWidth="1"/>
    <col min="14832" max="14832" width="10.88671875" style="1" customWidth="1"/>
    <col min="14833" max="14833" width="10.88671875" style="1" bestFit="1" customWidth="1"/>
    <col min="14834" max="14834" width="33.109375" style="1" bestFit="1" customWidth="1"/>
    <col min="14835" max="14835" width="11.6640625" style="1" customWidth="1"/>
    <col min="14836" max="14836" width="32.5546875" style="1" customWidth="1"/>
    <col min="14837" max="14837" width="5.33203125" style="1" customWidth="1"/>
    <col min="14838" max="14838" width="6" style="1" customWidth="1"/>
    <col min="14839" max="14839" width="8" style="1" customWidth="1"/>
    <col min="14840" max="14840" width="8.109375" style="1" customWidth="1"/>
    <col min="14841" max="14841" width="5.5546875" style="1" customWidth="1"/>
    <col min="14842" max="14842" width="7.5546875" style="1" customWidth="1"/>
    <col min="14843" max="14843" width="8.33203125" style="1" customWidth="1"/>
    <col min="14844" max="14844" width="7.44140625" style="1" bestFit="1" customWidth="1"/>
    <col min="14845" max="14845" width="10" style="1" customWidth="1"/>
    <col min="14846" max="14846" width="3.5546875" style="1" customWidth="1"/>
    <col min="14847" max="14847" width="4" style="1" customWidth="1"/>
    <col min="14848" max="15083" width="9.109375" style="1"/>
    <col min="15084" max="15084" width="12.5546875" style="1" bestFit="1" customWidth="1"/>
    <col min="15085" max="15087" width="4.88671875" style="1" customWidth="1"/>
    <col min="15088" max="15088" width="10.88671875" style="1" customWidth="1"/>
    <col min="15089" max="15089" width="10.88671875" style="1" bestFit="1" customWidth="1"/>
    <col min="15090" max="15090" width="33.109375" style="1" bestFit="1" customWidth="1"/>
    <col min="15091" max="15091" width="11.6640625" style="1" customWidth="1"/>
    <col min="15092" max="15092" width="32.5546875" style="1" customWidth="1"/>
    <col min="15093" max="15093" width="5.33203125" style="1" customWidth="1"/>
    <col min="15094" max="15094" width="6" style="1" customWidth="1"/>
    <col min="15095" max="15095" width="8" style="1" customWidth="1"/>
    <col min="15096" max="15096" width="8.109375" style="1" customWidth="1"/>
    <col min="15097" max="15097" width="5.5546875" style="1" customWidth="1"/>
    <col min="15098" max="15098" width="7.5546875" style="1" customWidth="1"/>
    <col min="15099" max="15099" width="8.33203125" style="1" customWidth="1"/>
    <col min="15100" max="15100" width="7.44140625" style="1" bestFit="1" customWidth="1"/>
    <col min="15101" max="15101" width="10" style="1" customWidth="1"/>
    <col min="15102" max="15102" width="3.5546875" style="1" customWidth="1"/>
    <col min="15103" max="15103" width="4" style="1" customWidth="1"/>
    <col min="15104" max="15339" width="9.109375" style="1"/>
    <col min="15340" max="15340" width="12.5546875" style="1" bestFit="1" customWidth="1"/>
    <col min="15341" max="15343" width="4.88671875" style="1" customWidth="1"/>
    <col min="15344" max="15344" width="10.88671875" style="1" customWidth="1"/>
    <col min="15345" max="15345" width="10.88671875" style="1" bestFit="1" customWidth="1"/>
    <col min="15346" max="15346" width="33.109375" style="1" bestFit="1" customWidth="1"/>
    <col min="15347" max="15347" width="11.6640625" style="1" customWidth="1"/>
    <col min="15348" max="15348" width="32.5546875" style="1" customWidth="1"/>
    <col min="15349" max="15349" width="5.33203125" style="1" customWidth="1"/>
    <col min="15350" max="15350" width="6" style="1" customWidth="1"/>
    <col min="15351" max="15351" width="8" style="1" customWidth="1"/>
    <col min="15352" max="15352" width="8.109375" style="1" customWidth="1"/>
    <col min="15353" max="15353" width="5.5546875" style="1" customWidth="1"/>
    <col min="15354" max="15354" width="7.5546875" style="1" customWidth="1"/>
    <col min="15355" max="15355" width="8.33203125" style="1" customWidth="1"/>
    <col min="15356" max="15356" width="7.44140625" style="1" bestFit="1" customWidth="1"/>
    <col min="15357" max="15357" width="10" style="1" customWidth="1"/>
    <col min="15358" max="15358" width="3.5546875" style="1" customWidth="1"/>
    <col min="15359" max="15359" width="4" style="1" customWidth="1"/>
    <col min="15360" max="15595" width="9.109375" style="1"/>
    <col min="15596" max="15596" width="12.5546875" style="1" bestFit="1" customWidth="1"/>
    <col min="15597" max="15599" width="4.88671875" style="1" customWidth="1"/>
    <col min="15600" max="15600" width="10.88671875" style="1" customWidth="1"/>
    <col min="15601" max="15601" width="10.88671875" style="1" bestFit="1" customWidth="1"/>
    <col min="15602" max="15602" width="33.109375" style="1" bestFit="1" customWidth="1"/>
    <col min="15603" max="15603" width="11.6640625" style="1" customWidth="1"/>
    <col min="15604" max="15604" width="32.5546875" style="1" customWidth="1"/>
    <col min="15605" max="15605" width="5.33203125" style="1" customWidth="1"/>
    <col min="15606" max="15606" width="6" style="1" customWidth="1"/>
    <col min="15607" max="15607" width="8" style="1" customWidth="1"/>
    <col min="15608" max="15608" width="8.109375" style="1" customWidth="1"/>
    <col min="15609" max="15609" width="5.5546875" style="1" customWidth="1"/>
    <col min="15610" max="15610" width="7.5546875" style="1" customWidth="1"/>
    <col min="15611" max="15611" width="8.33203125" style="1" customWidth="1"/>
    <col min="15612" max="15612" width="7.44140625" style="1" bestFit="1" customWidth="1"/>
    <col min="15613" max="15613" width="10" style="1" customWidth="1"/>
    <col min="15614" max="15614" width="3.5546875" style="1" customWidth="1"/>
    <col min="15615" max="15615" width="4" style="1" customWidth="1"/>
    <col min="15616" max="15851" width="9.109375" style="1"/>
    <col min="15852" max="15852" width="12.5546875" style="1" bestFit="1" customWidth="1"/>
    <col min="15853" max="15855" width="4.88671875" style="1" customWidth="1"/>
    <col min="15856" max="15856" width="10.88671875" style="1" customWidth="1"/>
    <col min="15857" max="15857" width="10.88671875" style="1" bestFit="1" customWidth="1"/>
    <col min="15858" max="15858" width="33.109375" style="1" bestFit="1" customWidth="1"/>
    <col min="15859" max="15859" width="11.6640625" style="1" customWidth="1"/>
    <col min="15860" max="15860" width="32.5546875" style="1" customWidth="1"/>
    <col min="15861" max="15861" width="5.33203125" style="1" customWidth="1"/>
    <col min="15862" max="15862" width="6" style="1" customWidth="1"/>
    <col min="15863" max="15863" width="8" style="1" customWidth="1"/>
    <col min="15864" max="15864" width="8.109375" style="1" customWidth="1"/>
    <col min="15865" max="15865" width="5.5546875" style="1" customWidth="1"/>
    <col min="15866" max="15866" width="7.5546875" style="1" customWidth="1"/>
    <col min="15867" max="15867" width="8.33203125" style="1" customWidth="1"/>
    <col min="15868" max="15868" width="7.44140625" style="1" bestFit="1" customWidth="1"/>
    <col min="15869" max="15869" width="10" style="1" customWidth="1"/>
    <col min="15870" max="15870" width="3.5546875" style="1" customWidth="1"/>
    <col min="15871" max="15871" width="4" style="1" customWidth="1"/>
    <col min="15872" max="16107" width="9.109375" style="1"/>
    <col min="16108" max="16108" width="12.5546875" style="1" bestFit="1" customWidth="1"/>
    <col min="16109" max="16111" width="4.88671875" style="1" customWidth="1"/>
    <col min="16112" max="16112" width="10.88671875" style="1" customWidth="1"/>
    <col min="16113" max="16113" width="10.88671875" style="1" bestFit="1" customWidth="1"/>
    <col min="16114" max="16114" width="33.109375" style="1" bestFit="1" customWidth="1"/>
    <col min="16115" max="16115" width="11.6640625" style="1" customWidth="1"/>
    <col min="16116" max="16116" width="32.5546875" style="1" customWidth="1"/>
    <col min="16117" max="16117" width="5.33203125" style="1" customWidth="1"/>
    <col min="16118" max="16118" width="6" style="1" customWidth="1"/>
    <col min="16119" max="16119" width="8" style="1" customWidth="1"/>
    <col min="16120" max="16120" width="8.109375" style="1" customWidth="1"/>
    <col min="16121" max="16121" width="5.5546875" style="1" customWidth="1"/>
    <col min="16122" max="16122" width="7.5546875" style="1" customWidth="1"/>
    <col min="16123" max="16123" width="8.33203125" style="1" customWidth="1"/>
    <col min="16124" max="16124" width="7.44140625" style="1" bestFit="1" customWidth="1"/>
    <col min="16125" max="16125" width="10" style="1" customWidth="1"/>
    <col min="16126" max="16126" width="3.5546875" style="1" customWidth="1"/>
    <col min="16127" max="16127" width="4" style="1" customWidth="1"/>
    <col min="16128" max="16384" width="9.109375" style="1"/>
  </cols>
  <sheetData>
    <row r="1" spans="1:13" ht="67.8" customHeight="1" x14ac:dyDescent="0.25">
      <c r="B1" s="111" t="s">
        <v>701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54" customHeight="1" x14ac:dyDescent="0.25">
      <c r="B2" s="96" t="s">
        <v>544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spans="1:13" ht="15.6" x14ac:dyDescent="0.3">
      <c r="C3" s="97" t="s">
        <v>33</v>
      </c>
      <c r="D3" s="97"/>
      <c r="E3" s="97"/>
      <c r="F3" s="43"/>
    </row>
    <row r="4" spans="1:13" ht="15" customHeight="1" x14ac:dyDescent="0.35">
      <c r="A4" s="8"/>
      <c r="B4" s="9"/>
      <c r="C4" s="21" t="s">
        <v>34</v>
      </c>
      <c r="G4" s="13"/>
    </row>
    <row r="5" spans="1:13" ht="29.25" customHeight="1" x14ac:dyDescent="0.4">
      <c r="A5" s="110" t="s">
        <v>194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1:13" ht="15" customHeight="1" x14ac:dyDescent="0.25">
      <c r="A6" s="98" t="s">
        <v>31</v>
      </c>
      <c r="B6" s="108"/>
      <c r="C6" s="100" t="s">
        <v>32</v>
      </c>
      <c r="D6" s="102"/>
      <c r="E6" s="103"/>
      <c r="F6" s="103"/>
      <c r="G6" s="103"/>
      <c r="H6" s="103"/>
      <c r="I6" s="103"/>
      <c r="J6" s="104"/>
    </row>
    <row r="7" spans="1:13" ht="18.75" customHeight="1" x14ac:dyDescent="0.25">
      <c r="A7" s="99"/>
      <c r="B7" s="109"/>
      <c r="C7" s="101"/>
      <c r="D7" s="105"/>
      <c r="E7" s="106"/>
      <c r="F7" s="106"/>
      <c r="G7" s="106"/>
      <c r="H7" s="106"/>
      <c r="I7" s="106"/>
      <c r="J7" s="107"/>
    </row>
    <row r="8" spans="1:13" ht="15" customHeight="1" x14ac:dyDescent="0.25">
      <c r="A8" s="8"/>
      <c r="B8" s="9"/>
      <c r="D8" s="17"/>
      <c r="E8" s="18">
        <v>1000</v>
      </c>
      <c r="F8" s="18"/>
      <c r="G8" s="13"/>
      <c r="L8" s="24" t="s">
        <v>35</v>
      </c>
      <c r="M8" s="32">
        <v>0</v>
      </c>
    </row>
    <row r="9" spans="1:13" s="5" customFormat="1" ht="78" customHeight="1" x14ac:dyDescent="0.25">
      <c r="A9" s="31" t="s">
        <v>150</v>
      </c>
      <c r="B9" s="31" t="s">
        <v>26</v>
      </c>
      <c r="C9" s="11" t="s">
        <v>25</v>
      </c>
      <c r="D9" s="10" t="s">
        <v>0</v>
      </c>
      <c r="E9" s="28" t="s">
        <v>27</v>
      </c>
      <c r="F9" s="28" t="s">
        <v>127</v>
      </c>
      <c r="G9" s="14" t="s">
        <v>28</v>
      </c>
      <c r="H9" s="16" t="s">
        <v>128</v>
      </c>
      <c r="I9" s="16" t="s">
        <v>128</v>
      </c>
      <c r="J9" s="20" t="s">
        <v>29</v>
      </c>
      <c r="K9" s="22" t="s">
        <v>30</v>
      </c>
      <c r="L9" s="30" t="s">
        <v>726</v>
      </c>
      <c r="M9" s="23"/>
    </row>
    <row r="10" spans="1:13" ht="20.25" customHeight="1" x14ac:dyDescent="0.3">
      <c r="A10" s="44" t="s">
        <v>180</v>
      </c>
      <c r="B10" s="51" t="s">
        <v>702</v>
      </c>
      <c r="C10" s="52" t="s">
        <v>506</v>
      </c>
      <c r="D10" s="61"/>
      <c r="E10" s="58"/>
      <c r="F10" s="29">
        <f>(E10/1000)*1.45</f>
        <v>0</v>
      </c>
      <c r="G10" s="87">
        <v>134.4</v>
      </c>
      <c r="H10" s="34">
        <f>(((G10/1000)*1.45)*1.55)+F10</f>
        <v>0.30206400000000005</v>
      </c>
      <c r="I10" s="34">
        <f>H10*2</f>
        <v>0.60412800000000011</v>
      </c>
      <c r="J10" s="91"/>
      <c r="K10" s="34">
        <f>J10*H10</f>
        <v>0</v>
      </c>
      <c r="L10" s="34">
        <f>K10-(K10*$M$8)</f>
        <v>0</v>
      </c>
      <c r="M10" s="88"/>
    </row>
    <row r="11" spans="1:13" ht="20.25" customHeight="1" x14ac:dyDescent="0.3">
      <c r="A11" s="44" t="s">
        <v>180</v>
      </c>
      <c r="B11" s="51" t="s">
        <v>703</v>
      </c>
      <c r="C11" s="52" t="s">
        <v>508</v>
      </c>
      <c r="D11" s="61"/>
      <c r="E11" s="58"/>
      <c r="F11" s="29">
        <f t="shared" ref="F11:F61" si="0">(E11/1000)*1.45</f>
        <v>0</v>
      </c>
      <c r="G11" s="87">
        <v>96</v>
      </c>
      <c r="H11" s="34">
        <f t="shared" ref="H11:H61" si="1">(((G11/1000)*1.45)*1.55)+F11</f>
        <v>0.21575999999999998</v>
      </c>
      <c r="I11" s="34">
        <f t="shared" ref="I11:I33" si="2">H11*2</f>
        <v>0.43151999999999996</v>
      </c>
      <c r="J11" s="91"/>
      <c r="K11" s="34">
        <f t="shared" ref="K11:K33" si="3">J11*H11</f>
        <v>0</v>
      </c>
      <c r="L11" s="34">
        <f t="shared" ref="L11:L33" si="4">K11-(K11*$M$8)</f>
        <v>0</v>
      </c>
      <c r="M11" s="89"/>
    </row>
    <row r="12" spans="1:13" ht="20.25" customHeight="1" x14ac:dyDescent="0.3">
      <c r="A12" s="44" t="s">
        <v>180</v>
      </c>
      <c r="B12" s="51" t="s">
        <v>703</v>
      </c>
      <c r="C12" s="52" t="s">
        <v>510</v>
      </c>
      <c r="D12" s="61"/>
      <c r="E12" s="58"/>
      <c r="F12" s="29">
        <f t="shared" si="0"/>
        <v>0</v>
      </c>
      <c r="G12" s="87">
        <v>96</v>
      </c>
      <c r="H12" s="34">
        <f t="shared" si="1"/>
        <v>0.21575999999999998</v>
      </c>
      <c r="I12" s="34">
        <f t="shared" si="2"/>
        <v>0.43151999999999996</v>
      </c>
      <c r="J12" s="91"/>
      <c r="K12" s="34">
        <f t="shared" si="3"/>
        <v>0</v>
      </c>
      <c r="L12" s="34">
        <f t="shared" si="4"/>
        <v>0</v>
      </c>
      <c r="M12" s="89"/>
    </row>
    <row r="13" spans="1:13" ht="20.25" customHeight="1" x14ac:dyDescent="0.3">
      <c r="A13" s="44" t="s">
        <v>180</v>
      </c>
      <c r="B13" s="51" t="s">
        <v>703</v>
      </c>
      <c r="C13" s="52" t="s">
        <v>511</v>
      </c>
      <c r="D13" s="61"/>
      <c r="E13" s="58"/>
      <c r="F13" s="29">
        <f t="shared" si="0"/>
        <v>0</v>
      </c>
      <c r="G13" s="87">
        <v>96</v>
      </c>
      <c r="H13" s="34">
        <f t="shared" si="1"/>
        <v>0.21575999999999998</v>
      </c>
      <c r="I13" s="34">
        <f t="shared" si="2"/>
        <v>0.43151999999999996</v>
      </c>
      <c r="J13" s="91"/>
      <c r="K13" s="34">
        <f t="shared" si="3"/>
        <v>0</v>
      </c>
      <c r="L13" s="34">
        <f t="shared" si="4"/>
        <v>0</v>
      </c>
      <c r="M13" s="89"/>
    </row>
    <row r="14" spans="1:13" ht="20.25" customHeight="1" x14ac:dyDescent="0.3">
      <c r="A14" s="44" t="s">
        <v>180</v>
      </c>
      <c r="B14" s="51" t="s">
        <v>703</v>
      </c>
      <c r="C14" s="52" t="s">
        <v>709</v>
      </c>
      <c r="D14" s="61"/>
      <c r="E14" s="58"/>
      <c r="F14" s="29">
        <f t="shared" si="0"/>
        <v>0</v>
      </c>
      <c r="G14" s="87">
        <v>96</v>
      </c>
      <c r="H14" s="34">
        <f t="shared" si="1"/>
        <v>0.21575999999999998</v>
      </c>
      <c r="I14" s="34">
        <f t="shared" si="2"/>
        <v>0.43151999999999996</v>
      </c>
      <c r="J14" s="91"/>
      <c r="K14" s="34">
        <f t="shared" si="3"/>
        <v>0</v>
      </c>
      <c r="L14" s="34">
        <f t="shared" si="4"/>
        <v>0</v>
      </c>
      <c r="M14" s="89"/>
    </row>
    <row r="15" spans="1:13" ht="20.25" customHeight="1" x14ac:dyDescent="0.3">
      <c r="A15" s="44" t="s">
        <v>180</v>
      </c>
      <c r="B15" s="51" t="s">
        <v>703</v>
      </c>
      <c r="C15" s="52" t="s">
        <v>507</v>
      </c>
      <c r="D15" s="61"/>
      <c r="E15" s="58"/>
      <c r="F15" s="29">
        <f t="shared" si="0"/>
        <v>0</v>
      </c>
      <c r="G15" s="87">
        <v>96</v>
      </c>
      <c r="H15" s="34">
        <f t="shared" si="1"/>
        <v>0.21575999999999998</v>
      </c>
      <c r="I15" s="34">
        <f t="shared" si="2"/>
        <v>0.43151999999999996</v>
      </c>
      <c r="J15" s="91"/>
      <c r="K15" s="34">
        <f t="shared" si="3"/>
        <v>0</v>
      </c>
      <c r="L15" s="34">
        <f t="shared" si="4"/>
        <v>0</v>
      </c>
      <c r="M15" s="89"/>
    </row>
    <row r="16" spans="1:13" ht="20.25" customHeight="1" x14ac:dyDescent="0.3">
      <c r="A16" s="44" t="s">
        <v>180</v>
      </c>
      <c r="B16" s="51" t="s">
        <v>703</v>
      </c>
      <c r="C16" s="52" t="s">
        <v>710</v>
      </c>
      <c r="D16" s="61"/>
      <c r="E16" s="58"/>
      <c r="F16" s="29">
        <f t="shared" si="0"/>
        <v>0</v>
      </c>
      <c r="G16" s="87">
        <v>96</v>
      </c>
      <c r="H16" s="34">
        <f t="shared" si="1"/>
        <v>0.21575999999999998</v>
      </c>
      <c r="I16" s="34">
        <f t="shared" si="2"/>
        <v>0.43151999999999996</v>
      </c>
      <c r="J16" s="91"/>
      <c r="K16" s="34">
        <f t="shared" si="3"/>
        <v>0</v>
      </c>
      <c r="L16" s="34">
        <f t="shared" si="4"/>
        <v>0</v>
      </c>
      <c r="M16" s="89"/>
    </row>
    <row r="17" spans="1:13" ht="20.25" customHeight="1" x14ac:dyDescent="0.3">
      <c r="A17" s="44" t="s">
        <v>180</v>
      </c>
      <c r="B17" s="51" t="s">
        <v>703</v>
      </c>
      <c r="C17" s="52" t="s">
        <v>509</v>
      </c>
      <c r="D17" s="61"/>
      <c r="E17" s="58"/>
      <c r="F17" s="29">
        <f t="shared" si="0"/>
        <v>0</v>
      </c>
      <c r="G17" s="87">
        <v>96</v>
      </c>
      <c r="H17" s="34">
        <f t="shared" si="1"/>
        <v>0.21575999999999998</v>
      </c>
      <c r="I17" s="34">
        <f t="shared" si="2"/>
        <v>0.43151999999999996</v>
      </c>
      <c r="J17" s="91"/>
      <c r="K17" s="34">
        <f t="shared" si="3"/>
        <v>0</v>
      </c>
      <c r="L17" s="34">
        <f t="shared" si="4"/>
        <v>0</v>
      </c>
      <c r="M17" s="89"/>
    </row>
    <row r="18" spans="1:13" ht="20.25" customHeight="1" x14ac:dyDescent="0.3">
      <c r="A18" s="44" t="s">
        <v>180</v>
      </c>
      <c r="B18" s="51" t="s">
        <v>703</v>
      </c>
      <c r="C18" s="52" t="s">
        <v>711</v>
      </c>
      <c r="D18" s="61"/>
      <c r="E18" s="58"/>
      <c r="F18" s="29">
        <f t="shared" si="0"/>
        <v>0</v>
      </c>
      <c r="G18" s="87">
        <v>96</v>
      </c>
      <c r="H18" s="34">
        <f t="shared" si="1"/>
        <v>0.21575999999999998</v>
      </c>
      <c r="I18" s="34">
        <f t="shared" si="2"/>
        <v>0.43151999999999996</v>
      </c>
      <c r="J18" s="91"/>
      <c r="K18" s="34">
        <f t="shared" si="3"/>
        <v>0</v>
      </c>
      <c r="L18" s="34">
        <f t="shared" si="4"/>
        <v>0</v>
      </c>
      <c r="M18" s="89"/>
    </row>
    <row r="19" spans="1:13" ht="20.25" customHeight="1" x14ac:dyDescent="0.3">
      <c r="A19" s="44" t="s">
        <v>180</v>
      </c>
      <c r="B19" s="51" t="s">
        <v>704</v>
      </c>
      <c r="C19" s="52" t="s">
        <v>182</v>
      </c>
      <c r="D19" s="61"/>
      <c r="E19" s="58"/>
      <c r="F19" s="29">
        <f t="shared" si="0"/>
        <v>0</v>
      </c>
      <c r="G19" s="87">
        <v>120</v>
      </c>
      <c r="H19" s="34">
        <f t="shared" si="1"/>
        <v>0.2697</v>
      </c>
      <c r="I19" s="34">
        <f t="shared" si="2"/>
        <v>0.53939999999999999</v>
      </c>
      <c r="J19" s="91"/>
      <c r="K19" s="34">
        <f t="shared" si="3"/>
        <v>0</v>
      </c>
      <c r="L19" s="34">
        <f t="shared" si="4"/>
        <v>0</v>
      </c>
      <c r="M19" s="89"/>
    </row>
    <row r="20" spans="1:13" ht="20.25" customHeight="1" x14ac:dyDescent="0.3">
      <c r="A20" s="44" t="s">
        <v>180</v>
      </c>
      <c r="B20" s="51" t="s">
        <v>704</v>
      </c>
      <c r="C20" s="52" t="s">
        <v>187</v>
      </c>
      <c r="D20" s="61"/>
      <c r="E20" s="58"/>
      <c r="F20" s="29">
        <f t="shared" si="0"/>
        <v>0</v>
      </c>
      <c r="G20" s="87">
        <v>188.4</v>
      </c>
      <c r="H20" s="34">
        <f t="shared" si="1"/>
        <v>0.42342900000000006</v>
      </c>
      <c r="I20" s="34">
        <f t="shared" si="2"/>
        <v>0.84685800000000011</v>
      </c>
      <c r="J20" s="91"/>
      <c r="K20" s="34">
        <f t="shared" si="3"/>
        <v>0</v>
      </c>
      <c r="L20" s="34">
        <f t="shared" si="4"/>
        <v>0</v>
      </c>
      <c r="M20" s="89"/>
    </row>
    <row r="21" spans="1:13" ht="20.25" customHeight="1" x14ac:dyDescent="0.3">
      <c r="A21" s="44" t="s">
        <v>180</v>
      </c>
      <c r="B21" s="51" t="s">
        <v>704</v>
      </c>
      <c r="C21" s="52" t="s">
        <v>188</v>
      </c>
      <c r="D21" s="61"/>
      <c r="E21" s="58"/>
      <c r="F21" s="29">
        <f t="shared" si="0"/>
        <v>0</v>
      </c>
      <c r="G21" s="87">
        <v>188.4</v>
      </c>
      <c r="H21" s="34">
        <f t="shared" si="1"/>
        <v>0.42342900000000006</v>
      </c>
      <c r="I21" s="34">
        <f t="shared" si="2"/>
        <v>0.84685800000000011</v>
      </c>
      <c r="J21" s="91"/>
      <c r="K21" s="34">
        <f t="shared" si="3"/>
        <v>0</v>
      </c>
      <c r="L21" s="34">
        <f t="shared" si="4"/>
        <v>0</v>
      </c>
      <c r="M21" s="89"/>
    </row>
    <row r="22" spans="1:13" ht="20.25" customHeight="1" x14ac:dyDescent="0.3">
      <c r="A22" s="44" t="s">
        <v>180</v>
      </c>
      <c r="B22" s="51" t="s">
        <v>704</v>
      </c>
      <c r="C22" s="52" t="s">
        <v>189</v>
      </c>
      <c r="D22" s="61"/>
      <c r="E22" s="58"/>
      <c r="F22" s="29">
        <f t="shared" si="0"/>
        <v>0</v>
      </c>
      <c r="G22" s="87">
        <v>188.4</v>
      </c>
      <c r="H22" s="34">
        <f t="shared" si="1"/>
        <v>0.42342900000000006</v>
      </c>
      <c r="I22" s="34">
        <f t="shared" si="2"/>
        <v>0.84685800000000011</v>
      </c>
      <c r="J22" s="91"/>
      <c r="K22" s="34">
        <f t="shared" ref="K22" si="5">J22*H22</f>
        <v>0</v>
      </c>
      <c r="L22" s="34">
        <f t="shared" ref="L22" si="6">K22-(K22*$M$8)</f>
        <v>0</v>
      </c>
      <c r="M22" s="89"/>
    </row>
    <row r="23" spans="1:13" ht="20.25" customHeight="1" x14ac:dyDescent="0.3">
      <c r="A23" s="44" t="s">
        <v>180</v>
      </c>
      <c r="B23" s="51" t="s">
        <v>704</v>
      </c>
      <c r="C23" s="52" t="s">
        <v>512</v>
      </c>
      <c r="D23" s="61"/>
      <c r="E23" s="58"/>
      <c r="F23" s="29">
        <f t="shared" si="0"/>
        <v>0</v>
      </c>
      <c r="G23" s="87">
        <v>188.4</v>
      </c>
      <c r="H23" s="34">
        <f t="shared" si="1"/>
        <v>0.42342900000000006</v>
      </c>
      <c r="I23" s="34">
        <f t="shared" si="2"/>
        <v>0.84685800000000011</v>
      </c>
      <c r="J23" s="91"/>
      <c r="K23" s="34">
        <f t="shared" si="3"/>
        <v>0</v>
      </c>
      <c r="L23" s="34">
        <f t="shared" si="4"/>
        <v>0</v>
      </c>
      <c r="M23" s="89"/>
    </row>
    <row r="24" spans="1:13" ht="20.25" customHeight="1" x14ac:dyDescent="0.3">
      <c r="A24" s="44" t="s">
        <v>180</v>
      </c>
      <c r="B24" s="51" t="s">
        <v>704</v>
      </c>
      <c r="C24" s="52" t="s">
        <v>712</v>
      </c>
      <c r="D24" s="61" t="s">
        <v>1</v>
      </c>
      <c r="E24" s="58">
        <v>200</v>
      </c>
      <c r="F24" s="29">
        <f t="shared" si="0"/>
        <v>0.28999999999999998</v>
      </c>
      <c r="G24" s="87">
        <v>188.4</v>
      </c>
      <c r="H24" s="34">
        <f t="shared" si="1"/>
        <v>0.71342900000000009</v>
      </c>
      <c r="I24" s="34">
        <f t="shared" si="2"/>
        <v>1.4268580000000002</v>
      </c>
      <c r="J24" s="91"/>
      <c r="K24" s="34">
        <f t="shared" si="3"/>
        <v>0</v>
      </c>
      <c r="L24" s="34">
        <f t="shared" si="4"/>
        <v>0</v>
      </c>
      <c r="M24" s="89"/>
    </row>
    <row r="25" spans="1:13" ht="20.25" customHeight="1" x14ac:dyDescent="0.3">
      <c r="A25" s="44" t="s">
        <v>180</v>
      </c>
      <c r="B25" s="51" t="s">
        <v>704</v>
      </c>
      <c r="C25" s="52" t="s">
        <v>192</v>
      </c>
      <c r="D25" s="61"/>
      <c r="E25" s="58"/>
      <c r="F25" s="29">
        <f t="shared" si="0"/>
        <v>0</v>
      </c>
      <c r="G25" s="87">
        <v>188.4</v>
      </c>
      <c r="H25" s="34">
        <f t="shared" si="1"/>
        <v>0.42342900000000006</v>
      </c>
      <c r="I25" s="34">
        <f t="shared" si="2"/>
        <v>0.84685800000000011</v>
      </c>
      <c r="J25" s="91"/>
      <c r="K25" s="34">
        <f t="shared" si="3"/>
        <v>0</v>
      </c>
      <c r="L25" s="34">
        <f t="shared" si="4"/>
        <v>0</v>
      </c>
      <c r="M25" s="89"/>
    </row>
    <row r="26" spans="1:13" ht="20.25" customHeight="1" x14ac:dyDescent="0.3">
      <c r="A26" s="44" t="s">
        <v>180</v>
      </c>
      <c r="B26" s="51" t="s">
        <v>704</v>
      </c>
      <c r="C26" s="52" t="s">
        <v>184</v>
      </c>
      <c r="D26" s="61"/>
      <c r="E26" s="58"/>
      <c r="F26" s="29">
        <f t="shared" si="0"/>
        <v>0</v>
      </c>
      <c r="G26" s="87">
        <v>188.4</v>
      </c>
      <c r="H26" s="34">
        <f t="shared" si="1"/>
        <v>0.42342900000000006</v>
      </c>
      <c r="I26" s="34">
        <f t="shared" si="2"/>
        <v>0.84685800000000011</v>
      </c>
      <c r="J26" s="91"/>
      <c r="K26" s="34">
        <f t="shared" si="3"/>
        <v>0</v>
      </c>
      <c r="L26" s="34">
        <f t="shared" si="4"/>
        <v>0</v>
      </c>
      <c r="M26" s="89"/>
    </row>
    <row r="27" spans="1:13" ht="20.25" customHeight="1" x14ac:dyDescent="0.3">
      <c r="A27" s="44" t="s">
        <v>180</v>
      </c>
      <c r="B27" s="51" t="s">
        <v>704</v>
      </c>
      <c r="C27" s="52" t="s">
        <v>186</v>
      </c>
      <c r="D27" s="61"/>
      <c r="E27" s="58"/>
      <c r="F27" s="29">
        <f t="shared" si="0"/>
        <v>0</v>
      </c>
      <c r="G27" s="87">
        <v>188.4</v>
      </c>
      <c r="H27" s="34">
        <f t="shared" si="1"/>
        <v>0.42342900000000006</v>
      </c>
      <c r="I27" s="34">
        <f t="shared" si="2"/>
        <v>0.84685800000000011</v>
      </c>
      <c r="J27" s="91"/>
      <c r="K27" s="34">
        <f t="shared" si="3"/>
        <v>0</v>
      </c>
      <c r="L27" s="34">
        <f t="shared" si="4"/>
        <v>0</v>
      </c>
      <c r="M27" s="89"/>
    </row>
    <row r="28" spans="1:13" ht="20.25" customHeight="1" x14ac:dyDescent="0.3">
      <c r="A28" s="44" t="s">
        <v>180</v>
      </c>
      <c r="B28" s="51" t="s">
        <v>704</v>
      </c>
      <c r="C28" s="52" t="s">
        <v>183</v>
      </c>
      <c r="D28" s="61"/>
      <c r="E28" s="58"/>
      <c r="F28" s="29">
        <f t="shared" si="0"/>
        <v>0</v>
      </c>
      <c r="G28" s="87">
        <v>188.4</v>
      </c>
      <c r="H28" s="34">
        <f t="shared" si="1"/>
        <v>0.42342900000000006</v>
      </c>
      <c r="I28" s="34">
        <f t="shared" si="2"/>
        <v>0.84685800000000011</v>
      </c>
      <c r="J28" s="91"/>
      <c r="K28" s="34">
        <f t="shared" si="3"/>
        <v>0</v>
      </c>
      <c r="L28" s="34">
        <f t="shared" si="4"/>
        <v>0</v>
      </c>
      <c r="M28" s="89"/>
    </row>
    <row r="29" spans="1:13" ht="20.25" customHeight="1" x14ac:dyDescent="0.3">
      <c r="A29" s="44" t="s">
        <v>180</v>
      </c>
      <c r="B29" s="51" t="s">
        <v>704</v>
      </c>
      <c r="C29" s="52" t="s">
        <v>191</v>
      </c>
      <c r="D29" s="61"/>
      <c r="E29" s="58"/>
      <c r="F29" s="29">
        <f t="shared" si="0"/>
        <v>0</v>
      </c>
      <c r="G29" s="87">
        <v>188.4</v>
      </c>
      <c r="H29" s="34">
        <f t="shared" si="1"/>
        <v>0.42342900000000006</v>
      </c>
      <c r="I29" s="34">
        <f t="shared" si="2"/>
        <v>0.84685800000000011</v>
      </c>
      <c r="J29" s="91"/>
      <c r="K29" s="34">
        <f t="shared" si="3"/>
        <v>0</v>
      </c>
      <c r="L29" s="34">
        <f t="shared" si="4"/>
        <v>0</v>
      </c>
      <c r="M29" s="89"/>
    </row>
    <row r="30" spans="1:13" ht="20.25" customHeight="1" x14ac:dyDescent="0.3">
      <c r="A30" s="44" t="s">
        <v>180</v>
      </c>
      <c r="B30" s="51" t="s">
        <v>704</v>
      </c>
      <c r="C30" s="52" t="s">
        <v>190</v>
      </c>
      <c r="D30" s="61"/>
      <c r="E30" s="58"/>
      <c r="F30" s="29">
        <f t="shared" si="0"/>
        <v>0</v>
      </c>
      <c r="G30" s="87">
        <v>188.4</v>
      </c>
      <c r="H30" s="34">
        <f t="shared" si="1"/>
        <v>0.42342900000000006</v>
      </c>
      <c r="I30" s="34">
        <f t="shared" si="2"/>
        <v>0.84685800000000011</v>
      </c>
      <c r="J30" s="91"/>
      <c r="K30" s="34">
        <f t="shared" si="3"/>
        <v>0</v>
      </c>
      <c r="L30" s="34">
        <f t="shared" si="4"/>
        <v>0</v>
      </c>
      <c r="M30" s="89"/>
    </row>
    <row r="31" spans="1:13" ht="20.25" customHeight="1" x14ac:dyDescent="0.3">
      <c r="A31" s="44" t="s">
        <v>180</v>
      </c>
      <c r="B31" s="51" t="s">
        <v>704</v>
      </c>
      <c r="C31" s="52" t="s">
        <v>181</v>
      </c>
      <c r="D31" s="61"/>
      <c r="E31" s="58"/>
      <c r="F31" s="29">
        <f t="shared" si="0"/>
        <v>0</v>
      </c>
      <c r="G31" s="87">
        <v>188.4</v>
      </c>
      <c r="H31" s="34">
        <f t="shared" si="1"/>
        <v>0.42342900000000006</v>
      </c>
      <c r="I31" s="34">
        <f t="shared" si="2"/>
        <v>0.84685800000000011</v>
      </c>
      <c r="J31" s="91"/>
      <c r="K31" s="34">
        <f t="shared" si="3"/>
        <v>0</v>
      </c>
      <c r="L31" s="34">
        <f t="shared" si="4"/>
        <v>0</v>
      </c>
      <c r="M31" s="89"/>
    </row>
    <row r="32" spans="1:13" ht="20.25" customHeight="1" x14ac:dyDescent="0.3">
      <c r="A32" s="44" t="s">
        <v>180</v>
      </c>
      <c r="B32" s="51" t="s">
        <v>704</v>
      </c>
      <c r="C32" s="52" t="s">
        <v>185</v>
      </c>
      <c r="D32" s="62"/>
      <c r="E32" s="58"/>
      <c r="F32" s="29">
        <f t="shared" si="0"/>
        <v>0</v>
      </c>
      <c r="G32" s="87">
        <v>188.4</v>
      </c>
      <c r="H32" s="34">
        <f t="shared" si="1"/>
        <v>0.42342900000000006</v>
      </c>
      <c r="I32" s="34">
        <f t="shared" si="2"/>
        <v>0.84685800000000011</v>
      </c>
      <c r="J32" s="91"/>
      <c r="K32" s="34">
        <f t="shared" si="3"/>
        <v>0</v>
      </c>
      <c r="L32" s="34">
        <f t="shared" si="4"/>
        <v>0</v>
      </c>
      <c r="M32" s="89"/>
    </row>
    <row r="33" spans="1:13" ht="20.25" customHeight="1" x14ac:dyDescent="0.3">
      <c r="A33" s="44" t="s">
        <v>180</v>
      </c>
      <c r="B33" s="51" t="s">
        <v>705</v>
      </c>
      <c r="C33" s="52" t="s">
        <v>713</v>
      </c>
      <c r="D33" s="62"/>
      <c r="E33" s="58"/>
      <c r="F33" s="29">
        <f t="shared" si="0"/>
        <v>0</v>
      </c>
      <c r="G33" s="87">
        <v>120</v>
      </c>
      <c r="H33" s="34">
        <f t="shared" si="1"/>
        <v>0.2697</v>
      </c>
      <c r="I33" s="34">
        <f t="shared" si="2"/>
        <v>0.53939999999999999</v>
      </c>
      <c r="J33" s="91"/>
      <c r="K33" s="34">
        <f t="shared" si="3"/>
        <v>0</v>
      </c>
      <c r="L33" s="34">
        <f t="shared" si="4"/>
        <v>0</v>
      </c>
      <c r="M33" s="89"/>
    </row>
    <row r="34" spans="1:13" ht="17.399999999999999" x14ac:dyDescent="0.3">
      <c r="A34" s="44" t="s">
        <v>180</v>
      </c>
      <c r="B34" s="51" t="s">
        <v>288</v>
      </c>
      <c r="C34" s="52" t="s">
        <v>714</v>
      </c>
      <c r="D34" s="61"/>
      <c r="E34" s="58"/>
      <c r="F34" s="29">
        <f t="shared" si="0"/>
        <v>0</v>
      </c>
      <c r="G34" s="87">
        <v>48</v>
      </c>
      <c r="H34" s="34">
        <f t="shared" si="1"/>
        <v>0.10787999999999999</v>
      </c>
      <c r="I34" s="34">
        <f t="shared" ref="I34:I35" si="7">H34*2</f>
        <v>0.21575999999999998</v>
      </c>
      <c r="J34" s="91"/>
      <c r="K34" s="34">
        <f t="shared" ref="K34:K35" si="8">J34*H34</f>
        <v>0</v>
      </c>
      <c r="L34" s="34">
        <f t="shared" ref="L34:L35" si="9">K34-(K34*$M$8)</f>
        <v>0</v>
      </c>
      <c r="M34" s="90"/>
    </row>
    <row r="35" spans="1:13" ht="17.399999999999999" x14ac:dyDescent="0.3">
      <c r="A35" s="44" t="s">
        <v>180</v>
      </c>
      <c r="B35" s="51" t="s">
        <v>288</v>
      </c>
      <c r="C35" s="52" t="s">
        <v>715</v>
      </c>
      <c r="D35" s="61"/>
      <c r="E35" s="58"/>
      <c r="F35" s="29">
        <f t="shared" si="0"/>
        <v>0</v>
      </c>
      <c r="G35" s="87">
        <v>48</v>
      </c>
      <c r="H35" s="34">
        <f t="shared" si="1"/>
        <v>0.10787999999999999</v>
      </c>
      <c r="I35" s="34">
        <f t="shared" si="7"/>
        <v>0.21575999999999998</v>
      </c>
      <c r="J35" s="91"/>
      <c r="K35" s="34">
        <f t="shared" si="8"/>
        <v>0</v>
      </c>
      <c r="L35" s="34">
        <f t="shared" si="9"/>
        <v>0</v>
      </c>
      <c r="M35" s="90"/>
    </row>
    <row r="36" spans="1:13" ht="17.399999999999999" x14ac:dyDescent="0.3">
      <c r="A36" s="44" t="s">
        <v>180</v>
      </c>
      <c r="B36" s="51" t="s">
        <v>706</v>
      </c>
      <c r="C36" s="52" t="s">
        <v>513</v>
      </c>
      <c r="D36" s="61"/>
      <c r="E36" s="58"/>
      <c r="F36" s="29">
        <f t="shared" si="0"/>
        <v>0</v>
      </c>
      <c r="G36" s="87">
        <v>108</v>
      </c>
      <c r="H36" s="34">
        <f t="shared" si="1"/>
        <v>0.24273</v>
      </c>
      <c r="I36" s="34">
        <f t="shared" ref="I36:I61" si="10">H36*2</f>
        <v>0.48546</v>
      </c>
      <c r="J36" s="91"/>
      <c r="K36" s="34">
        <f t="shared" ref="K36:K61" si="11">J36*H36</f>
        <v>0</v>
      </c>
      <c r="L36" s="34">
        <f t="shared" ref="L36:L61" si="12">K36-(K36*$M$8)</f>
        <v>0</v>
      </c>
      <c r="M36" s="90"/>
    </row>
    <row r="37" spans="1:13" ht="17.399999999999999" x14ac:dyDescent="0.3">
      <c r="A37" s="44" t="s">
        <v>180</v>
      </c>
      <c r="B37" s="51" t="s">
        <v>706</v>
      </c>
      <c r="C37" s="52" t="s">
        <v>716</v>
      </c>
      <c r="D37" s="61"/>
      <c r="E37" s="58"/>
      <c r="F37" s="29">
        <f t="shared" si="0"/>
        <v>0</v>
      </c>
      <c r="G37" s="87">
        <v>188.4</v>
      </c>
      <c r="H37" s="34">
        <f t="shared" si="1"/>
        <v>0.42342900000000006</v>
      </c>
      <c r="I37" s="34">
        <f t="shared" si="10"/>
        <v>0.84685800000000011</v>
      </c>
      <c r="J37" s="91"/>
      <c r="K37" s="34">
        <f t="shared" si="11"/>
        <v>0</v>
      </c>
      <c r="L37" s="34">
        <f t="shared" si="12"/>
        <v>0</v>
      </c>
      <c r="M37" s="90"/>
    </row>
    <row r="38" spans="1:13" ht="17.399999999999999" x14ac:dyDescent="0.3">
      <c r="A38" s="44" t="s">
        <v>180</v>
      </c>
      <c r="B38" s="51" t="s">
        <v>707</v>
      </c>
      <c r="C38" s="52" t="s">
        <v>717</v>
      </c>
      <c r="D38" s="61" t="s">
        <v>1</v>
      </c>
      <c r="E38" s="58"/>
      <c r="F38" s="29">
        <f t="shared" si="0"/>
        <v>0</v>
      </c>
      <c r="G38" s="87">
        <v>108</v>
      </c>
      <c r="H38" s="34">
        <f t="shared" si="1"/>
        <v>0.24273</v>
      </c>
      <c r="I38" s="34">
        <f t="shared" si="10"/>
        <v>0.48546</v>
      </c>
      <c r="J38" s="91"/>
      <c r="K38" s="34">
        <f t="shared" si="11"/>
        <v>0</v>
      </c>
      <c r="L38" s="34">
        <f t="shared" si="12"/>
        <v>0</v>
      </c>
      <c r="M38" s="90"/>
    </row>
    <row r="39" spans="1:13" ht="17.399999999999999" x14ac:dyDescent="0.3">
      <c r="A39" s="44" t="s">
        <v>180</v>
      </c>
      <c r="B39" s="51" t="s">
        <v>287</v>
      </c>
      <c r="C39" s="52" t="s">
        <v>517</v>
      </c>
      <c r="D39" s="61"/>
      <c r="E39" s="58"/>
      <c r="F39" s="29">
        <f t="shared" si="0"/>
        <v>0</v>
      </c>
      <c r="G39" s="87">
        <v>108</v>
      </c>
      <c r="H39" s="34">
        <f t="shared" si="1"/>
        <v>0.24273</v>
      </c>
      <c r="I39" s="34">
        <f t="shared" si="10"/>
        <v>0.48546</v>
      </c>
      <c r="J39" s="91"/>
      <c r="K39" s="34">
        <f t="shared" si="11"/>
        <v>0</v>
      </c>
      <c r="L39" s="34">
        <f t="shared" si="12"/>
        <v>0</v>
      </c>
      <c r="M39" s="90"/>
    </row>
    <row r="40" spans="1:13" ht="17.399999999999999" x14ac:dyDescent="0.3">
      <c r="A40" s="44" t="s">
        <v>180</v>
      </c>
      <c r="B40" s="51" t="s">
        <v>287</v>
      </c>
      <c r="C40" s="52" t="s">
        <v>516</v>
      </c>
      <c r="D40" s="61"/>
      <c r="E40" s="58"/>
      <c r="F40" s="29">
        <f t="shared" si="0"/>
        <v>0</v>
      </c>
      <c r="G40" s="87">
        <v>108</v>
      </c>
      <c r="H40" s="34">
        <f t="shared" si="1"/>
        <v>0.24273</v>
      </c>
      <c r="I40" s="34">
        <f t="shared" si="10"/>
        <v>0.48546</v>
      </c>
      <c r="J40" s="91"/>
      <c r="K40" s="34">
        <f t="shared" si="11"/>
        <v>0</v>
      </c>
      <c r="L40" s="34">
        <f t="shared" si="12"/>
        <v>0</v>
      </c>
      <c r="M40" s="90"/>
    </row>
    <row r="41" spans="1:13" ht="17.399999999999999" x14ac:dyDescent="0.3">
      <c r="A41" s="44" t="s">
        <v>180</v>
      </c>
      <c r="B41" s="51" t="s">
        <v>287</v>
      </c>
      <c r="C41" s="52" t="s">
        <v>718</v>
      </c>
      <c r="D41" s="61"/>
      <c r="E41" s="58"/>
      <c r="F41" s="29">
        <f t="shared" si="0"/>
        <v>0</v>
      </c>
      <c r="G41" s="87">
        <v>108</v>
      </c>
      <c r="H41" s="34">
        <f t="shared" si="1"/>
        <v>0.24273</v>
      </c>
      <c r="I41" s="34">
        <f t="shared" si="10"/>
        <v>0.48546</v>
      </c>
      <c r="J41" s="91"/>
      <c r="K41" s="34">
        <f t="shared" si="11"/>
        <v>0</v>
      </c>
      <c r="L41" s="34">
        <f t="shared" si="12"/>
        <v>0</v>
      </c>
      <c r="M41" s="90"/>
    </row>
    <row r="42" spans="1:13" ht="17.399999999999999" x14ac:dyDescent="0.3">
      <c r="A42" s="44" t="s">
        <v>180</v>
      </c>
      <c r="B42" s="51" t="s">
        <v>287</v>
      </c>
      <c r="C42" s="52" t="s">
        <v>719</v>
      </c>
      <c r="D42" s="61"/>
      <c r="E42" s="58"/>
      <c r="F42" s="29">
        <f t="shared" si="0"/>
        <v>0</v>
      </c>
      <c r="G42" s="87">
        <v>108</v>
      </c>
      <c r="H42" s="34">
        <f t="shared" si="1"/>
        <v>0.24273</v>
      </c>
      <c r="I42" s="34">
        <f t="shared" si="10"/>
        <v>0.48546</v>
      </c>
      <c r="J42" s="91"/>
      <c r="K42" s="34">
        <f t="shared" si="11"/>
        <v>0</v>
      </c>
      <c r="L42" s="34">
        <f t="shared" si="12"/>
        <v>0</v>
      </c>
      <c r="M42" s="90"/>
    </row>
    <row r="43" spans="1:13" ht="17.399999999999999" x14ac:dyDescent="0.3">
      <c r="A43" s="44" t="s">
        <v>180</v>
      </c>
      <c r="B43" s="51" t="s">
        <v>287</v>
      </c>
      <c r="C43" s="52" t="s">
        <v>518</v>
      </c>
      <c r="D43" s="61"/>
      <c r="E43" s="58"/>
      <c r="F43" s="29">
        <f t="shared" si="0"/>
        <v>0</v>
      </c>
      <c r="G43" s="87">
        <v>108</v>
      </c>
      <c r="H43" s="34">
        <f t="shared" si="1"/>
        <v>0.24273</v>
      </c>
      <c r="I43" s="34">
        <f t="shared" si="10"/>
        <v>0.48546</v>
      </c>
      <c r="J43" s="91"/>
      <c r="K43" s="34">
        <f t="shared" si="11"/>
        <v>0</v>
      </c>
      <c r="L43" s="34">
        <f t="shared" si="12"/>
        <v>0</v>
      </c>
      <c r="M43" s="90"/>
    </row>
    <row r="44" spans="1:13" ht="17.399999999999999" x14ac:dyDescent="0.3">
      <c r="A44" s="44" t="s">
        <v>180</v>
      </c>
      <c r="B44" s="51" t="s">
        <v>289</v>
      </c>
      <c r="C44" s="52" t="s">
        <v>519</v>
      </c>
      <c r="D44" s="61"/>
      <c r="E44" s="58"/>
      <c r="F44" s="29">
        <f t="shared" si="0"/>
        <v>0</v>
      </c>
      <c r="G44" s="87">
        <v>120</v>
      </c>
      <c r="H44" s="34">
        <f t="shared" si="1"/>
        <v>0.2697</v>
      </c>
      <c r="I44" s="34">
        <f t="shared" si="10"/>
        <v>0.53939999999999999</v>
      </c>
      <c r="J44" s="91"/>
      <c r="K44" s="34">
        <f t="shared" si="11"/>
        <v>0</v>
      </c>
      <c r="L44" s="34">
        <f t="shared" si="12"/>
        <v>0</v>
      </c>
      <c r="M44" s="90"/>
    </row>
    <row r="45" spans="1:13" ht="17.399999999999999" x14ac:dyDescent="0.3">
      <c r="A45" s="44" t="s">
        <v>180</v>
      </c>
      <c r="B45" s="51" t="s">
        <v>289</v>
      </c>
      <c r="C45" s="52" t="s">
        <v>521</v>
      </c>
      <c r="D45" s="61"/>
      <c r="E45" s="58"/>
      <c r="F45" s="29">
        <f t="shared" si="0"/>
        <v>0</v>
      </c>
      <c r="G45" s="87">
        <v>120</v>
      </c>
      <c r="H45" s="34">
        <f t="shared" si="1"/>
        <v>0.2697</v>
      </c>
      <c r="I45" s="34">
        <f t="shared" si="10"/>
        <v>0.53939999999999999</v>
      </c>
      <c r="J45" s="91"/>
      <c r="K45" s="34">
        <f t="shared" si="11"/>
        <v>0</v>
      </c>
      <c r="L45" s="34">
        <f t="shared" si="12"/>
        <v>0</v>
      </c>
      <c r="M45" s="90"/>
    </row>
    <row r="46" spans="1:13" ht="17.399999999999999" x14ac:dyDescent="0.3">
      <c r="A46" s="44" t="s">
        <v>180</v>
      </c>
      <c r="B46" s="51" t="s">
        <v>289</v>
      </c>
      <c r="C46" s="52" t="s">
        <v>520</v>
      </c>
      <c r="D46" s="61"/>
      <c r="E46" s="58"/>
      <c r="F46" s="29">
        <f t="shared" si="0"/>
        <v>0</v>
      </c>
      <c r="G46" s="87">
        <v>120</v>
      </c>
      <c r="H46" s="34">
        <f t="shared" si="1"/>
        <v>0.2697</v>
      </c>
      <c r="I46" s="34">
        <f t="shared" si="10"/>
        <v>0.53939999999999999</v>
      </c>
      <c r="J46" s="91"/>
      <c r="K46" s="34">
        <f t="shared" si="11"/>
        <v>0</v>
      </c>
      <c r="L46" s="34">
        <f t="shared" si="12"/>
        <v>0</v>
      </c>
      <c r="M46" s="90"/>
    </row>
    <row r="47" spans="1:13" ht="17.399999999999999" x14ac:dyDescent="0.3">
      <c r="A47" s="44" t="s">
        <v>180</v>
      </c>
      <c r="B47" s="51" t="s">
        <v>261</v>
      </c>
      <c r="C47" s="52" t="s">
        <v>720</v>
      </c>
      <c r="D47" s="61"/>
      <c r="E47" s="58"/>
      <c r="F47" s="29">
        <f t="shared" si="0"/>
        <v>0</v>
      </c>
      <c r="G47" s="87">
        <v>96</v>
      </c>
      <c r="H47" s="34">
        <f t="shared" si="1"/>
        <v>0.21575999999999998</v>
      </c>
      <c r="I47" s="34">
        <f t="shared" si="10"/>
        <v>0.43151999999999996</v>
      </c>
      <c r="J47" s="91"/>
      <c r="K47" s="34">
        <f t="shared" si="11"/>
        <v>0</v>
      </c>
      <c r="L47" s="34">
        <f t="shared" si="12"/>
        <v>0</v>
      </c>
      <c r="M47" s="90"/>
    </row>
    <row r="48" spans="1:13" ht="17.399999999999999" x14ac:dyDescent="0.3">
      <c r="A48" s="44" t="s">
        <v>180</v>
      </c>
      <c r="B48" s="51" t="s">
        <v>290</v>
      </c>
      <c r="C48" s="52" t="s">
        <v>522</v>
      </c>
      <c r="D48" s="61"/>
      <c r="E48" s="58"/>
      <c r="F48" s="29">
        <f t="shared" si="0"/>
        <v>0</v>
      </c>
      <c r="G48" s="87">
        <v>96</v>
      </c>
      <c r="H48" s="34">
        <f t="shared" si="1"/>
        <v>0.21575999999999998</v>
      </c>
      <c r="I48" s="34">
        <f t="shared" si="10"/>
        <v>0.43151999999999996</v>
      </c>
      <c r="J48" s="91"/>
      <c r="K48" s="34">
        <f t="shared" si="11"/>
        <v>0</v>
      </c>
      <c r="L48" s="34">
        <f t="shared" si="12"/>
        <v>0</v>
      </c>
      <c r="M48" s="90"/>
    </row>
    <row r="49" spans="1:13" ht="17.399999999999999" x14ac:dyDescent="0.3">
      <c r="A49" s="44" t="s">
        <v>180</v>
      </c>
      <c r="B49" s="51" t="s">
        <v>290</v>
      </c>
      <c r="C49" s="52" t="s">
        <v>523</v>
      </c>
      <c r="D49" s="61"/>
      <c r="E49" s="58"/>
      <c r="F49" s="29">
        <f t="shared" si="0"/>
        <v>0</v>
      </c>
      <c r="G49" s="87">
        <v>96</v>
      </c>
      <c r="H49" s="34">
        <f t="shared" si="1"/>
        <v>0.21575999999999998</v>
      </c>
      <c r="I49" s="34">
        <f t="shared" si="10"/>
        <v>0.43151999999999996</v>
      </c>
      <c r="J49" s="91"/>
      <c r="K49" s="34">
        <f t="shared" si="11"/>
        <v>0</v>
      </c>
      <c r="L49" s="34">
        <f t="shared" si="12"/>
        <v>0</v>
      </c>
      <c r="M49" s="90"/>
    </row>
    <row r="50" spans="1:13" ht="17.399999999999999" x14ac:dyDescent="0.3">
      <c r="A50" s="44" t="s">
        <v>180</v>
      </c>
      <c r="B50" s="51" t="s">
        <v>708</v>
      </c>
      <c r="C50" s="52" t="s">
        <v>721</v>
      </c>
      <c r="D50" s="61"/>
      <c r="E50" s="58"/>
      <c r="F50" s="29">
        <f t="shared" si="0"/>
        <v>0</v>
      </c>
      <c r="G50" s="87">
        <v>96</v>
      </c>
      <c r="H50" s="34">
        <f t="shared" si="1"/>
        <v>0.21575999999999998</v>
      </c>
      <c r="I50" s="34">
        <f t="shared" si="10"/>
        <v>0.43151999999999996</v>
      </c>
      <c r="J50" s="91"/>
      <c r="K50" s="34">
        <f t="shared" si="11"/>
        <v>0</v>
      </c>
      <c r="L50" s="34">
        <f t="shared" si="12"/>
        <v>0</v>
      </c>
      <c r="M50" s="90"/>
    </row>
    <row r="51" spans="1:13" ht="17.399999999999999" x14ac:dyDescent="0.3">
      <c r="A51" s="44" t="s">
        <v>180</v>
      </c>
      <c r="B51" s="51" t="s">
        <v>708</v>
      </c>
      <c r="C51" s="52" t="s">
        <v>722</v>
      </c>
      <c r="D51" s="61"/>
      <c r="E51" s="58"/>
      <c r="F51" s="29">
        <f t="shared" si="0"/>
        <v>0</v>
      </c>
      <c r="G51" s="87">
        <v>96</v>
      </c>
      <c r="H51" s="34">
        <f t="shared" si="1"/>
        <v>0.21575999999999998</v>
      </c>
      <c r="I51" s="34">
        <f t="shared" si="10"/>
        <v>0.43151999999999996</v>
      </c>
      <c r="J51" s="91"/>
      <c r="K51" s="34">
        <f t="shared" si="11"/>
        <v>0</v>
      </c>
      <c r="L51" s="34">
        <f t="shared" si="12"/>
        <v>0</v>
      </c>
      <c r="M51" s="90"/>
    </row>
    <row r="52" spans="1:13" ht="17.399999999999999" x14ac:dyDescent="0.3">
      <c r="A52" s="44" t="s">
        <v>180</v>
      </c>
      <c r="B52" s="51" t="s">
        <v>708</v>
      </c>
      <c r="C52" s="52" t="s">
        <v>723</v>
      </c>
      <c r="D52" s="61"/>
      <c r="E52" s="58"/>
      <c r="F52" s="29">
        <f t="shared" si="0"/>
        <v>0</v>
      </c>
      <c r="G52" s="87">
        <v>96</v>
      </c>
      <c r="H52" s="34">
        <f t="shared" si="1"/>
        <v>0.21575999999999998</v>
      </c>
      <c r="I52" s="34">
        <f t="shared" si="10"/>
        <v>0.43151999999999996</v>
      </c>
      <c r="J52" s="91"/>
      <c r="K52" s="34">
        <f t="shared" si="11"/>
        <v>0</v>
      </c>
      <c r="L52" s="34">
        <f t="shared" si="12"/>
        <v>0</v>
      </c>
      <c r="M52" s="90"/>
    </row>
    <row r="53" spans="1:13" ht="17.399999999999999" x14ac:dyDescent="0.3">
      <c r="A53" s="44" t="s">
        <v>180</v>
      </c>
      <c r="B53" s="51" t="s">
        <v>708</v>
      </c>
      <c r="C53" s="52" t="s">
        <v>724</v>
      </c>
      <c r="D53" s="61"/>
      <c r="E53" s="58"/>
      <c r="F53" s="29">
        <f t="shared" si="0"/>
        <v>0</v>
      </c>
      <c r="G53" s="87">
        <v>96</v>
      </c>
      <c r="H53" s="34">
        <f t="shared" si="1"/>
        <v>0.21575999999999998</v>
      </c>
      <c r="I53" s="34">
        <f t="shared" si="10"/>
        <v>0.43151999999999996</v>
      </c>
      <c r="J53" s="91"/>
      <c r="K53" s="34">
        <f t="shared" si="11"/>
        <v>0</v>
      </c>
      <c r="L53" s="34">
        <f t="shared" si="12"/>
        <v>0</v>
      </c>
      <c r="M53" s="90"/>
    </row>
    <row r="54" spans="1:13" ht="17.399999999999999" x14ac:dyDescent="0.3">
      <c r="A54" s="44" t="s">
        <v>180</v>
      </c>
      <c r="B54" s="51" t="s">
        <v>286</v>
      </c>
      <c r="C54" s="52" t="s">
        <v>524</v>
      </c>
      <c r="D54" s="61"/>
      <c r="E54" s="58">
        <v>300</v>
      </c>
      <c r="F54" s="29">
        <f t="shared" si="0"/>
        <v>0.435</v>
      </c>
      <c r="G54" s="87">
        <v>201.6</v>
      </c>
      <c r="H54" s="34">
        <f t="shared" si="1"/>
        <v>0.888096</v>
      </c>
      <c r="I54" s="34">
        <f t="shared" si="10"/>
        <v>1.776192</v>
      </c>
      <c r="J54" s="91"/>
      <c r="K54" s="34">
        <f t="shared" si="11"/>
        <v>0</v>
      </c>
      <c r="L54" s="34">
        <f t="shared" si="12"/>
        <v>0</v>
      </c>
      <c r="M54" s="90"/>
    </row>
    <row r="55" spans="1:13" ht="17.399999999999999" x14ac:dyDescent="0.3">
      <c r="A55" s="44" t="s">
        <v>180</v>
      </c>
      <c r="B55" s="51" t="s">
        <v>286</v>
      </c>
      <c r="C55" s="52" t="s">
        <v>515</v>
      </c>
      <c r="D55" s="61"/>
      <c r="E55" s="58"/>
      <c r="F55" s="29">
        <f t="shared" si="0"/>
        <v>0</v>
      </c>
      <c r="G55" s="87">
        <v>108</v>
      </c>
      <c r="H55" s="34">
        <f t="shared" si="1"/>
        <v>0.24273</v>
      </c>
      <c r="I55" s="34">
        <f t="shared" si="10"/>
        <v>0.48546</v>
      </c>
      <c r="J55" s="91"/>
      <c r="K55" s="34">
        <f t="shared" si="11"/>
        <v>0</v>
      </c>
      <c r="L55" s="34">
        <f t="shared" si="12"/>
        <v>0</v>
      </c>
      <c r="M55" s="90"/>
    </row>
    <row r="56" spans="1:13" ht="17.399999999999999" x14ac:dyDescent="0.3">
      <c r="A56" s="44" t="s">
        <v>180</v>
      </c>
      <c r="B56" s="51" t="s">
        <v>286</v>
      </c>
      <c r="C56" s="52" t="s">
        <v>725</v>
      </c>
      <c r="D56" s="61"/>
      <c r="E56" s="58"/>
      <c r="F56" s="29">
        <f t="shared" si="0"/>
        <v>0</v>
      </c>
      <c r="G56" s="87">
        <v>108</v>
      </c>
      <c r="H56" s="34">
        <f t="shared" si="1"/>
        <v>0.24273</v>
      </c>
      <c r="I56" s="34">
        <f t="shared" si="10"/>
        <v>0.48546</v>
      </c>
      <c r="J56" s="91"/>
      <c r="K56" s="34">
        <f t="shared" si="11"/>
        <v>0</v>
      </c>
      <c r="L56" s="34">
        <f t="shared" si="12"/>
        <v>0</v>
      </c>
      <c r="M56" s="90"/>
    </row>
    <row r="57" spans="1:13" ht="17.399999999999999" x14ac:dyDescent="0.3">
      <c r="A57" s="44" t="s">
        <v>180</v>
      </c>
      <c r="B57" s="51" t="s">
        <v>286</v>
      </c>
      <c r="C57" s="52" t="s">
        <v>514</v>
      </c>
      <c r="D57" s="61"/>
      <c r="E57" s="58"/>
      <c r="F57" s="29">
        <f t="shared" si="0"/>
        <v>0</v>
      </c>
      <c r="G57" s="87">
        <v>108</v>
      </c>
      <c r="H57" s="34">
        <f t="shared" si="1"/>
        <v>0.24273</v>
      </c>
      <c r="I57" s="34">
        <f t="shared" si="10"/>
        <v>0.48546</v>
      </c>
      <c r="J57" s="91"/>
      <c r="K57" s="34">
        <f t="shared" si="11"/>
        <v>0</v>
      </c>
      <c r="L57" s="34">
        <f t="shared" si="12"/>
        <v>0</v>
      </c>
      <c r="M57" s="90"/>
    </row>
    <row r="58" spans="1:13" ht="17.399999999999999" x14ac:dyDescent="0.3">
      <c r="A58" s="44" t="s">
        <v>180</v>
      </c>
      <c r="B58" s="51" t="s">
        <v>291</v>
      </c>
      <c r="C58" s="52" t="s">
        <v>525</v>
      </c>
      <c r="D58" s="61"/>
      <c r="E58" s="58"/>
      <c r="F58" s="29">
        <f t="shared" si="0"/>
        <v>0</v>
      </c>
      <c r="G58" s="87">
        <v>108</v>
      </c>
      <c r="H58" s="34">
        <f t="shared" si="1"/>
        <v>0.24273</v>
      </c>
      <c r="I58" s="34">
        <f t="shared" si="10"/>
        <v>0.48546</v>
      </c>
      <c r="J58" s="91"/>
      <c r="K58" s="34">
        <f t="shared" si="11"/>
        <v>0</v>
      </c>
      <c r="L58" s="34">
        <f t="shared" si="12"/>
        <v>0</v>
      </c>
      <c r="M58" s="90"/>
    </row>
    <row r="59" spans="1:13" ht="17.399999999999999" x14ac:dyDescent="0.3">
      <c r="A59" s="44" t="s">
        <v>180</v>
      </c>
      <c r="B59" s="51" t="s">
        <v>291</v>
      </c>
      <c r="C59" s="52" t="s">
        <v>526</v>
      </c>
      <c r="D59" s="61"/>
      <c r="E59" s="58"/>
      <c r="F59" s="29">
        <f t="shared" si="0"/>
        <v>0</v>
      </c>
      <c r="G59" s="87">
        <v>108</v>
      </c>
      <c r="H59" s="34">
        <f t="shared" si="1"/>
        <v>0.24273</v>
      </c>
      <c r="I59" s="34">
        <f t="shared" si="10"/>
        <v>0.48546</v>
      </c>
      <c r="J59" s="91"/>
      <c r="K59" s="34">
        <f t="shared" si="11"/>
        <v>0</v>
      </c>
      <c r="L59" s="34">
        <f t="shared" si="12"/>
        <v>0</v>
      </c>
      <c r="M59" s="90"/>
    </row>
    <row r="60" spans="1:13" ht="17.399999999999999" x14ac:dyDescent="0.3">
      <c r="A60" s="44" t="s">
        <v>180</v>
      </c>
      <c r="B60" s="51" t="s">
        <v>291</v>
      </c>
      <c r="C60" s="52" t="s">
        <v>345</v>
      </c>
      <c r="D60" s="61"/>
      <c r="E60" s="58"/>
      <c r="F60" s="29">
        <f t="shared" si="0"/>
        <v>0</v>
      </c>
      <c r="G60" s="87">
        <v>108</v>
      </c>
      <c r="H60" s="34">
        <f t="shared" si="1"/>
        <v>0.24273</v>
      </c>
      <c r="I60" s="34">
        <f t="shared" si="10"/>
        <v>0.48546</v>
      </c>
      <c r="J60" s="91"/>
      <c r="K60" s="34">
        <f t="shared" si="11"/>
        <v>0</v>
      </c>
      <c r="L60" s="34">
        <f t="shared" si="12"/>
        <v>0</v>
      </c>
      <c r="M60" s="90"/>
    </row>
    <row r="61" spans="1:13" ht="17.399999999999999" x14ac:dyDescent="0.3">
      <c r="A61" s="44" t="s">
        <v>180</v>
      </c>
      <c r="B61" s="51" t="s">
        <v>291</v>
      </c>
      <c r="C61" s="52" t="s">
        <v>527</v>
      </c>
      <c r="D61" s="61"/>
      <c r="E61" s="58"/>
      <c r="F61" s="29">
        <f t="shared" si="0"/>
        <v>0</v>
      </c>
      <c r="G61" s="87">
        <v>108</v>
      </c>
      <c r="H61" s="34">
        <f t="shared" si="1"/>
        <v>0.24273</v>
      </c>
      <c r="I61" s="34">
        <f t="shared" si="10"/>
        <v>0.48546</v>
      </c>
      <c r="J61" s="91"/>
      <c r="K61" s="34">
        <f t="shared" si="11"/>
        <v>0</v>
      </c>
      <c r="L61" s="34">
        <f t="shared" si="12"/>
        <v>0</v>
      </c>
      <c r="M61" s="90"/>
    </row>
    <row r="62" spans="1:13" ht="17.399999999999999" x14ac:dyDescent="0.3">
      <c r="J62" s="92">
        <f>SUM(J10:J61)</f>
        <v>0</v>
      </c>
      <c r="K62" s="42">
        <f>SUM(K10:K61)</f>
        <v>0</v>
      </c>
      <c r="L62" s="42">
        <f>SUM(L10:L61)</f>
        <v>0</v>
      </c>
      <c r="M62" s="90"/>
    </row>
  </sheetData>
  <sheetProtection password="CA63" sheet="1" objects="1" scenarios="1"/>
  <mergeCells count="8">
    <mergeCell ref="B1:M1"/>
    <mergeCell ref="B2:M2"/>
    <mergeCell ref="C3:E3"/>
    <mergeCell ref="A6:A7"/>
    <mergeCell ref="B6:B7"/>
    <mergeCell ref="C6:C7"/>
    <mergeCell ref="D6:J7"/>
    <mergeCell ref="A5:M5"/>
  </mergeCells>
  <hyperlinks>
    <hyperlink ref="C4" r:id="rId1" xr:uid="{FA2E3404-76BB-44B8-8464-0CA83D4A54BF}"/>
  </hyperlinks>
  <printOptions horizontalCentered="1"/>
  <pageMargins left="0.70866141732283472" right="0.70866141732283472" top="0.74803149606299213" bottom="0.74803149606299213" header="0.31496062992125984" footer="0.31496062992125984"/>
  <pageSetup scale="51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64A8-D890-4083-B04B-1CE516174C10}">
  <dimension ref="A2:B10"/>
  <sheetViews>
    <sheetView zoomScaleNormal="100" workbookViewId="0">
      <selection activeCell="D6" sqref="D6"/>
    </sheetView>
  </sheetViews>
  <sheetFormatPr baseColWidth="10" defaultRowHeight="14.4" x14ac:dyDescent="0.3"/>
  <cols>
    <col min="1" max="1" width="60.33203125" customWidth="1"/>
    <col min="2" max="2" width="62.5546875" customWidth="1"/>
  </cols>
  <sheetData>
    <row r="2" spans="1:2" ht="18" x14ac:dyDescent="0.35">
      <c r="A2" s="112" t="s">
        <v>535</v>
      </c>
      <c r="B2" s="112"/>
    </row>
    <row r="4" spans="1:2" x14ac:dyDescent="0.3">
      <c r="A4" s="78" t="s">
        <v>530</v>
      </c>
      <c r="B4" s="83" t="s">
        <v>536</v>
      </c>
    </row>
    <row r="5" spans="1:2" ht="14.4" customHeight="1" x14ac:dyDescent="0.3">
      <c r="A5" s="80" t="s">
        <v>531</v>
      </c>
      <c r="B5" s="81" t="s">
        <v>537</v>
      </c>
    </row>
    <row r="6" spans="1:2" ht="63.6" customHeight="1" x14ac:dyDescent="0.3">
      <c r="A6" s="80" t="s">
        <v>532</v>
      </c>
      <c r="B6" s="82" t="s">
        <v>538</v>
      </c>
    </row>
    <row r="7" spans="1:2" ht="65.400000000000006" customHeight="1" x14ac:dyDescent="0.3">
      <c r="A7" s="80" t="s">
        <v>533</v>
      </c>
      <c r="B7" s="82" t="s">
        <v>539</v>
      </c>
    </row>
    <row r="8" spans="1:2" ht="28.8" x14ac:dyDescent="0.3">
      <c r="A8" s="81" t="s">
        <v>540</v>
      </c>
      <c r="B8" s="81" t="s">
        <v>529</v>
      </c>
    </row>
    <row r="9" spans="1:2" ht="66" customHeight="1" x14ac:dyDescent="0.3">
      <c r="A9" s="81" t="s">
        <v>541</v>
      </c>
      <c r="B9" s="81" t="s">
        <v>542</v>
      </c>
    </row>
    <row r="10" spans="1:2" ht="37.5" customHeight="1" x14ac:dyDescent="0.3">
      <c r="A10" s="79" t="s">
        <v>534</v>
      </c>
      <c r="B10" s="81" t="s">
        <v>543</v>
      </c>
    </row>
  </sheetData>
  <sheetProtection password="CA63" sheet="1" objects="1" scenarios="1"/>
  <mergeCells count="1">
    <mergeCell ref="A2:B2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Savanna Flowers</vt:lpstr>
      <vt:lpstr>Savanna Succulent</vt:lpstr>
      <vt:lpstr>Termes - Terms</vt:lpstr>
      <vt:lpstr>'Savanna Flowers'!Zone_d_impression</vt:lpstr>
      <vt:lpstr>'Savanna Succulent'!Zone_d_impression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Stanny</dc:creator>
  <cp:lastModifiedBy>Katherine Durand</cp:lastModifiedBy>
  <cp:lastPrinted>2023-07-14T14:52:52Z</cp:lastPrinted>
  <dcterms:created xsi:type="dcterms:W3CDTF">2018-04-13T10:59:56Z</dcterms:created>
  <dcterms:modified xsi:type="dcterms:W3CDTF">2023-07-14T14:54:24Z</dcterms:modified>
</cp:coreProperties>
</file>