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8" windowWidth="11976" windowHeight="11028" activeTab="1"/>
  </bookViews>
  <sheets>
    <sheet name="Entete" sheetId="1" r:id="rId1"/>
    <sheet name="LISTE DECO-STYLE 2023-24" sheetId="2" r:id="rId2"/>
    <sheet name="COMBO" sheetId="3" r:id="rId3"/>
    <sheet name="POTS" sheetId="4" r:id="rId4"/>
    <sheet name="NON DISPONIBLE 2024" sheetId="5" r:id="rId5"/>
    <sheet name="COMBOS 2021-22" sheetId="6" state="hidden" r:id="rId6"/>
  </sheets>
  <externalReferences>
    <externalReference r:id="rId9"/>
  </externalReferences>
  <definedNames>
    <definedName name="_xlnm.Print_Titles" localSheetId="5">'COMBOS 2021-22'!$3:$3</definedName>
    <definedName name="_xlnm.Print_Titles" localSheetId="1">'LISTE DECO-STYLE 2023-24'!$1:$11</definedName>
    <definedName name="somme">#REF!</definedName>
    <definedName name="_xlnm.Print_Area" localSheetId="5">'COMBOS 2021-22'!$A$1:$M$75</definedName>
    <definedName name="_xlnm.Print_Area" localSheetId="0">'Entete'!$A$1:$E$28</definedName>
    <definedName name="_xlnm.Print_Area" localSheetId="1">'LISTE DECO-STYLE 2023-24'!$A$1:$Q$318</definedName>
  </definedNames>
  <calcPr fullCalcOnLoad="1"/>
</workbook>
</file>

<file path=xl/sharedStrings.xml><?xml version="1.0" encoding="utf-8"?>
<sst xmlns="http://schemas.openxmlformats.org/spreadsheetml/2006/main" count="1120" uniqueCount="874">
  <si>
    <t>ROYAUTÉ</t>
  </si>
  <si>
    <t>CHLOROPHYTUM GREEN EDGE</t>
  </si>
  <si>
    <t>DESCRIPTION</t>
  </si>
  <si>
    <t>COÛT DES PLATEAUX</t>
  </si>
  <si>
    <t xml:space="preserve">COÛT DES BOÎTES </t>
  </si>
  <si>
    <t>COÛT TRANSP. MTL</t>
  </si>
  <si>
    <t>www.zyromski.com</t>
  </si>
  <si>
    <t>CODE</t>
  </si>
  <si>
    <t>COÛT PAR PLANT
DS</t>
  </si>
  <si>
    <t>COÛT PAR PLANT</t>
  </si>
  <si>
    <t>MULTIPLE</t>
  </si>
  <si>
    <t>COÛT PLATEAUX, BOÎTES ET TRANSPORT</t>
  </si>
  <si>
    <t>QUANTITÉ DÉSIRÉ</t>
  </si>
  <si>
    <t>Combos Déco-Style</t>
  </si>
  <si>
    <t>COÛT TOTAL DES PLANTS sans Royautés</t>
  </si>
  <si>
    <t xml:space="preserve"> Votre # Commande / Your Purchase Order #</t>
  </si>
  <si>
    <t xml:space="preserve"> Acheteur / Buyer</t>
  </si>
  <si>
    <t xml:space="preserve"> Courriel / E-mail</t>
  </si>
  <si>
    <t xml:space="preserve"> Télécopieur / Fax</t>
  </si>
  <si>
    <t xml:space="preserve"> Téléphone / Phone</t>
  </si>
  <si>
    <t xml:space="preserve"> Code Postal / Postal Code</t>
  </si>
  <si>
    <t xml:space="preserve"> Adresse / Address</t>
  </si>
  <si>
    <t>Livraison / Shipping</t>
  </si>
  <si>
    <t>Facturation / Billing</t>
  </si>
  <si>
    <t xml:space="preserve"> VENDU À / SOLD TO</t>
  </si>
  <si>
    <t>Tél: (819) 275-5156 ou 1-888-905-5156  Fax: (819) 275-7976 ou 1-888-275-7976</t>
  </si>
  <si>
    <t xml:space="preserve">1853 chemin Laliberté,  Rivière-Rouge (Québec) J0T  1T0  </t>
  </si>
  <si>
    <t>DÉCO-STYLE</t>
  </si>
  <si>
    <t xml:space="preserve"> Date de Livraison / Shipping Date</t>
  </si>
  <si>
    <t>COÛT DES PLANTS SFZ</t>
  </si>
  <si>
    <t>COÛT DES PLANTS CLIENTS</t>
  </si>
  <si>
    <t>CAREX AMAZONE MIST</t>
  </si>
  <si>
    <t>CAREX AUBURN</t>
  </si>
  <si>
    <t>CAREX RED ROOSTER</t>
  </si>
  <si>
    <t>JUNCUS BLUE DART</t>
  </si>
  <si>
    <t>JUNCUS EFF. SP. TWISTER</t>
  </si>
  <si>
    <t>MILLIUM FLASHLIGHTS</t>
  </si>
  <si>
    <t>PEMMISETUM WHITE LANCER</t>
  </si>
  <si>
    <t>Tél.: 819-275-5156 Fax.: 819-275-7376</t>
  </si>
  <si>
    <t>COÛT ÉTIQUETTES</t>
  </si>
  <si>
    <t>APERO-DECO CORDYLINE ARC-EN-CIEL X 32</t>
  </si>
  <si>
    <t xml:space="preserve"> CAN CAN                              </t>
  </si>
  <si>
    <t xml:space="preserve"> PASO DOBLE                          </t>
  </si>
  <si>
    <t>APERO-DECO CORDYLINE FRUCTICOSA X 18</t>
  </si>
  <si>
    <t xml:space="preserve">CARUBA BLACK                     </t>
  </si>
  <si>
    <t xml:space="preserve"> PINK DIAMOND</t>
  </si>
  <si>
    <t>APERO-DECO CORDYLINE TENDANCE X 32</t>
  </si>
  <si>
    <t>TORBAY DAZZLER</t>
  </si>
  <si>
    <t>APERO-DECO ENSETE MUSA X 21</t>
  </si>
  <si>
    <t xml:space="preserve">ENSETE MAURELII                                           </t>
  </si>
  <si>
    <t>APERO-DECO FOUGERES X 32</t>
  </si>
  <si>
    <t xml:space="preserve">NEPHROLEPIS TIGER                                             </t>
  </si>
  <si>
    <t xml:space="preserve"> NEPHROLEPIS FLUFFY RUFFLES</t>
  </si>
  <si>
    <t xml:space="preserve"> BLECHNUM SILVER LADY</t>
  </si>
  <si>
    <t>PHLEBODIUM BLUE STAR</t>
  </si>
  <si>
    <t>APERO-DECO PENNISETUM GLAUCUM X 72</t>
  </si>
  <si>
    <t xml:space="preserve"> JADE PRINCESS                                            </t>
  </si>
  <si>
    <t xml:space="preserve"> JESTER                                                      </t>
  </si>
  <si>
    <t>PURPLE MAJESTY</t>
  </si>
  <si>
    <t>APERO-DECO THUNBERGIA X 78</t>
  </si>
  <si>
    <t xml:space="preserve">ARIZONA GLOW                             </t>
  </si>
  <si>
    <t xml:space="preserve">LEMON                                               </t>
  </si>
  <si>
    <t xml:space="preserve"> SUNNY SUZY RED ORANGE            </t>
  </si>
  <si>
    <t>APERO-DECOGRAMINÉES X 233</t>
  </si>
  <si>
    <r>
      <t xml:space="preserve"> COMBO ALOCASIA PREMIUM (21 PLANTS)</t>
    </r>
    <r>
      <rPr>
        <b/>
        <u val="single"/>
        <sz val="12"/>
        <color indexed="10"/>
        <rFont val="Arial"/>
        <family val="2"/>
      </rPr>
      <t xml:space="preserve"> </t>
    </r>
  </si>
  <si>
    <r>
      <t>COMBO CORDYLINE ARC-EN-CIEL ( 32 PLANTS)</t>
    </r>
    <r>
      <rPr>
        <b/>
        <sz val="12"/>
        <rFont val="Arial"/>
        <family val="2"/>
      </rPr>
      <t xml:space="preserve">  </t>
    </r>
  </si>
  <si>
    <r>
      <t>COMBO CORDYLINE FRUCTICOSA (18 PLANTS)</t>
    </r>
    <r>
      <rPr>
        <b/>
        <sz val="12"/>
        <rFont val="Arial"/>
        <family val="2"/>
      </rPr>
      <t xml:space="preserve"> </t>
    </r>
  </si>
  <si>
    <t xml:space="preserve">COMBO CORDYLINE TENDANCE (32 PLANTS) </t>
  </si>
  <si>
    <t xml:space="preserve">COMBO ENSETE/MUSA (21 PLANTS) </t>
  </si>
  <si>
    <t xml:space="preserve">COMBO FOUGÈRE ( 32 PLANTS)   </t>
  </si>
  <si>
    <r>
      <t>COMBO PENNISETUM GLAUCUM (72 PLANTS)</t>
    </r>
    <r>
      <rPr>
        <b/>
        <sz val="14"/>
        <color indexed="10"/>
        <rFont val="Arial"/>
        <family val="2"/>
      </rPr>
      <t xml:space="preserve"> </t>
    </r>
  </si>
  <si>
    <t>FICUS TINEKE</t>
  </si>
  <si>
    <t>FICUS BURGUNDY</t>
  </si>
  <si>
    <t>FICUS RUBY</t>
  </si>
  <si>
    <t>APERO-DECO FICUS X 32</t>
  </si>
  <si>
    <t xml:space="preserve">Apero-Deco THUNBERGIA NO.1   </t>
  </si>
  <si>
    <t xml:space="preserve">    BON DE COMMANDE  DÉCO-STYLE  / ORDER FORM</t>
  </si>
  <si>
    <t>-</t>
  </si>
  <si>
    <t>code</t>
  </si>
  <si>
    <t xml:space="preserve">  ALOCASIA PREMIUM X 21</t>
  </si>
  <si>
    <t>CHERRY SENSATION</t>
  </si>
  <si>
    <t>CHARLIE BOY</t>
  </si>
  <si>
    <t>CHA CHA</t>
  </si>
  <si>
    <t>JIVE</t>
  </si>
  <si>
    <t>FESTIVAL BURGUNDY</t>
  </si>
  <si>
    <t>MUSA MYSTIK</t>
  </si>
  <si>
    <t>PURPLE BARON</t>
  </si>
  <si>
    <t>PENNISETUM ADEVENA  FUZZY</t>
  </si>
  <si>
    <t>APERO-DECOGRAMINÉES X 122</t>
  </si>
  <si>
    <t>ESCOMPTE DE VOLUME :</t>
  </si>
  <si>
    <t>8% D'ECOMPTE DE VOLUME SUR UNE COMMANDE DE  10 000$ ET PLUS.</t>
  </si>
  <si>
    <t>Bon de commande 2021-2022</t>
  </si>
  <si>
    <t xml:space="preserve">Apero-Deco THUNBERGIA NO.2  </t>
  </si>
  <si>
    <t>WHITE HALO</t>
  </si>
  <si>
    <t>ORANGE DIVERSE</t>
  </si>
  <si>
    <t>ALOCASIA WENTII</t>
  </si>
  <si>
    <t xml:space="preserve">PLANTS CALIDORA                                              </t>
  </si>
  <si>
    <t xml:space="preserve">PLANTS MELINO                                   </t>
  </si>
  <si>
    <t xml:space="preserve">PLANTS PORTORA                                                 </t>
  </si>
  <si>
    <t>MUSA GRAND NAIN</t>
  </si>
  <si>
    <t>ROSE SENSATION</t>
  </si>
  <si>
    <t>ALOE hyb. CHRISTMAS CAROL</t>
  </si>
  <si>
    <t>ALSTROEMERIA colorita YENTL</t>
  </si>
  <si>
    <t>ALSTROEMERIA ROCK &amp; ROLL</t>
  </si>
  <si>
    <t xml:space="preserve">CANNA cannova BRONZE PEACH </t>
  </si>
  <si>
    <t>COLOCASIA esc. COAL MINER</t>
  </si>
  <si>
    <t xml:space="preserve">COLOCASIA esc. HILO BAY </t>
  </si>
  <si>
    <t>COLOCASIA esc. R.H. MAUI SUNRISE</t>
  </si>
  <si>
    <t>COLOCASIA esc. TEA PARTY</t>
  </si>
  <si>
    <t>FARFUGIUM jap. ARGENTEA</t>
  </si>
  <si>
    <t>MUEHLENBECKIA com. VARIEGATED</t>
  </si>
  <si>
    <t>PENNISETUM adv. FUZZY</t>
  </si>
  <si>
    <t>SYNGONIUM  (choix deu producteur)</t>
  </si>
  <si>
    <t>COÛT INTRANT SANS PLANT TOTAL</t>
  </si>
  <si>
    <t xml:space="preserve">COÛT Petite ÉTIQUETTE </t>
  </si>
  <si>
    <t xml:space="preserve"> TOTAL AVEC ESCOMPTE  AVANT ROYAUTÉS</t>
  </si>
  <si>
    <t>WWW.ZYROMSKI.COM</t>
  </si>
  <si>
    <t>INFO@ZYROMSKI.COM</t>
  </si>
  <si>
    <t>ESCOMPTE DE VOLUME/ VOLUME DISCOUNT :</t>
  </si>
  <si>
    <t>Escompte de volume / Discvount to apply:</t>
  </si>
  <si>
    <t>QUANTITÉ DE PLAN À COMMANDER/ Quantity</t>
  </si>
  <si>
    <t>PLANTS PAR PLATEAU/plants per tray</t>
  </si>
  <si>
    <t>PLATEAUX PAR CAISSE/ trays per box</t>
  </si>
  <si>
    <t>PLANTS PAR CAISSE / plants per box</t>
  </si>
  <si>
    <t>ROYAUTÉ par plant / Royalty</t>
  </si>
  <si>
    <t xml:space="preserve">TOTAL COÛT ROYAUTÉS/ Royalty cost
</t>
  </si>
  <si>
    <t>COÛT PLANT AVANT ROYAUTÉS/ cost before royalty</t>
  </si>
  <si>
    <t xml:space="preserve">TOTAL AVANT ESCOMPTE ET ROYAUTÉS/ Total before discount and royalty </t>
  </si>
  <si>
    <t xml:space="preserve"> TOTAL AVEC ESCOMPTE  ET ROYAUTÉS/ total after discount and royalty</t>
  </si>
  <si>
    <t>2023-2024</t>
  </si>
  <si>
    <t>89-0086-T38</t>
  </si>
  <si>
    <t>89-0431-T18</t>
  </si>
  <si>
    <t>89-0400-T18</t>
  </si>
  <si>
    <t>89-0406-T18</t>
  </si>
  <si>
    <t>89-033D-T18</t>
  </si>
  <si>
    <t>89-0337-T21</t>
  </si>
  <si>
    <t>89-0337-T36</t>
  </si>
  <si>
    <t>89-0330-T21</t>
  </si>
  <si>
    <t>89-0330-T36</t>
  </si>
  <si>
    <t>89-0403-T18</t>
  </si>
  <si>
    <t>89-0405-T18</t>
  </si>
  <si>
    <t>89-033B-T21</t>
  </si>
  <si>
    <t>89-033B-T36</t>
  </si>
  <si>
    <t>89-0409-T18</t>
  </si>
  <si>
    <t>89-0338-T21</t>
  </si>
  <si>
    <t>89-0338-T36</t>
  </si>
  <si>
    <t>89-0410-T21</t>
  </si>
  <si>
    <t>89-0410-T36</t>
  </si>
  <si>
    <t>89-0404-T18</t>
  </si>
  <si>
    <t>89-0408-T18</t>
  </si>
  <si>
    <t>89-0343-T21</t>
  </si>
  <si>
    <t>89-0343-T36</t>
  </si>
  <si>
    <t>89-0413-T18</t>
  </si>
  <si>
    <t>89-033P-T18</t>
  </si>
  <si>
    <t>89-0348-T21</t>
  </si>
  <si>
    <t>89-0348-T36</t>
  </si>
  <si>
    <t>89-033L-T21</t>
  </si>
  <si>
    <t>89-033L-T36</t>
  </si>
  <si>
    <t>89-0407-T18</t>
  </si>
  <si>
    <t>89-033F-T21</t>
  </si>
  <si>
    <t>89-0421-T36</t>
  </si>
  <si>
    <t>89-0421-T18</t>
  </si>
  <si>
    <t>89-0414-T18</t>
  </si>
  <si>
    <t>89-0349-T36</t>
  </si>
  <si>
    <t>89-0349-T21</t>
  </si>
  <si>
    <t>89-033C-T21</t>
  </si>
  <si>
    <t>89-0334-T21</t>
  </si>
  <si>
    <t>89-033V-T18</t>
  </si>
  <si>
    <t>89-0333-T36</t>
  </si>
  <si>
    <t>89-0333-T21</t>
  </si>
  <si>
    <t>89-0422-T18</t>
  </si>
  <si>
    <t>89-0412-T18</t>
  </si>
  <si>
    <t>89-0344-T18</t>
  </si>
  <si>
    <t>89-0347-T36</t>
  </si>
  <si>
    <t>89-0347-T21</t>
  </si>
  <si>
    <t>89-0416-T18</t>
  </si>
  <si>
    <t>89-0335-T36</t>
  </si>
  <si>
    <t>89-0335-T21</t>
  </si>
  <si>
    <t>89-0418-T18</t>
  </si>
  <si>
    <t>89-0419-T18</t>
  </si>
  <si>
    <t>89-033M-T36</t>
  </si>
  <si>
    <t>89-033M-T21</t>
  </si>
  <si>
    <t>89-033A-T21</t>
  </si>
  <si>
    <t>89-0417-T18</t>
  </si>
  <si>
    <t>89-0331-T36</t>
  </si>
  <si>
    <t>89-0331-T21</t>
  </si>
  <si>
    <t>89-0342-T36</t>
  </si>
  <si>
    <t>89-0342-T21</t>
  </si>
  <si>
    <t>89-033H-T21</t>
  </si>
  <si>
    <t>89-033H-T36</t>
  </si>
  <si>
    <t>89-033G-T18</t>
  </si>
  <si>
    <t>89-033Z-T36</t>
  </si>
  <si>
    <t>89-033Z-T18</t>
  </si>
  <si>
    <t>89-0355-T18</t>
  </si>
  <si>
    <t>89-034J-T18</t>
  </si>
  <si>
    <t>89-03AA-T50</t>
  </si>
  <si>
    <t>89-03AA-T18</t>
  </si>
  <si>
    <t>89-034K-T18</t>
  </si>
  <si>
    <t>89-034L-T18</t>
  </si>
  <si>
    <t>89-034M-T18</t>
  </si>
  <si>
    <t>89-034N-T50</t>
  </si>
  <si>
    <t>89-034N-T18</t>
  </si>
  <si>
    <t>89-034W-T50</t>
  </si>
  <si>
    <t>89-034W-T18</t>
  </si>
  <si>
    <t>89-034Y-T18</t>
  </si>
  <si>
    <t>89-034G-T18</t>
  </si>
  <si>
    <t>89-034P-T50</t>
  </si>
  <si>
    <t>89-034P-T18</t>
  </si>
  <si>
    <t>89-0781-T18</t>
  </si>
  <si>
    <t>84-0715-T32</t>
  </si>
  <si>
    <t>84-0705-T50</t>
  </si>
  <si>
    <t>84-0705-T32</t>
  </si>
  <si>
    <t>89-1103-T32</t>
  </si>
  <si>
    <t>89-1112-T18</t>
  </si>
  <si>
    <t>89-1112-T32</t>
  </si>
  <si>
    <t>89-1489-T38</t>
  </si>
  <si>
    <t>89-1675-T32</t>
  </si>
  <si>
    <t>89-2566-T24</t>
  </si>
  <si>
    <t>89-2612-T24</t>
  </si>
  <si>
    <t>89-2588-T18</t>
  </si>
  <si>
    <t>80-2380-T32</t>
  </si>
  <si>
    <t>80-2377-T32</t>
  </si>
  <si>
    <t>80-2393-T32</t>
  </si>
  <si>
    <t>80-2381-T32</t>
  </si>
  <si>
    <t>80-2373-T32</t>
  </si>
  <si>
    <t>80-2374-T32</t>
  </si>
  <si>
    <t>80-2370-T32</t>
  </si>
  <si>
    <t>80-2375-T32</t>
  </si>
  <si>
    <t>80-2395-T32</t>
  </si>
  <si>
    <t>80-2372-T32</t>
  </si>
  <si>
    <t>89-2582-T24</t>
  </si>
  <si>
    <t>89-2560-T24</t>
  </si>
  <si>
    <t>89-2560-T18</t>
  </si>
  <si>
    <t>89-2559-T18</t>
  </si>
  <si>
    <t>89-2559-T24</t>
  </si>
  <si>
    <t>89-2590-T18</t>
  </si>
  <si>
    <t>89-2561-T24</t>
  </si>
  <si>
    <t>89-2561-T18</t>
  </si>
  <si>
    <t>89-2573-T24</t>
  </si>
  <si>
    <t>89-2567-T24</t>
  </si>
  <si>
    <t>89-2569-T24</t>
  </si>
  <si>
    <t>89-2592-T18</t>
  </si>
  <si>
    <t>89-2613-T18</t>
  </si>
  <si>
    <t>89-2593-T24</t>
  </si>
  <si>
    <t>89-2593-T18</t>
  </si>
  <si>
    <t>89-2568-T24</t>
  </si>
  <si>
    <t>89-2568-T18</t>
  </si>
  <si>
    <t>80-2369-T32</t>
  </si>
  <si>
    <t>80-2364-T32</t>
  </si>
  <si>
    <t>80-2365-T32</t>
  </si>
  <si>
    <t>80-2361-T32</t>
  </si>
  <si>
    <t>89-2570-T24</t>
  </si>
  <si>
    <t>89-2555-T24</t>
  </si>
  <si>
    <t>89-2555-T18</t>
  </si>
  <si>
    <t>89-2556-T24</t>
  </si>
  <si>
    <t>89-2556-T18</t>
  </si>
  <si>
    <t>89-2557-T24</t>
  </si>
  <si>
    <t>89-2557-T18</t>
  </si>
  <si>
    <t>80-3035-T36</t>
  </si>
  <si>
    <t>80-3035-T72</t>
  </si>
  <si>
    <t>80-3031-T72</t>
  </si>
  <si>
    <t>89-2630-T32</t>
  </si>
  <si>
    <t>89-2670-T50</t>
  </si>
  <si>
    <t>89-2670-T32</t>
  </si>
  <si>
    <t>89-2695-T50</t>
  </si>
  <si>
    <t>89-2695-T32</t>
  </si>
  <si>
    <t>88-1560-T18</t>
  </si>
  <si>
    <t>89-3011-T36</t>
  </si>
  <si>
    <t>89-3011-T21</t>
  </si>
  <si>
    <t>89-3004-T36</t>
  </si>
  <si>
    <t>89-3004-T21</t>
  </si>
  <si>
    <t>89-2992-T21</t>
  </si>
  <si>
    <t>89-3009-T36</t>
  </si>
  <si>
    <t>89-3009-T21</t>
  </si>
  <si>
    <t>89-299F-T36</t>
  </si>
  <si>
    <t>89-299F-T21</t>
  </si>
  <si>
    <t>89-3003-T36</t>
  </si>
  <si>
    <t>89-3003-T21</t>
  </si>
  <si>
    <t>89-2997-T36</t>
  </si>
  <si>
    <t>89-2997-T21</t>
  </si>
  <si>
    <t>89-2998-T36</t>
  </si>
  <si>
    <t>89-2998-T21</t>
  </si>
  <si>
    <t>89-2990-T36</t>
  </si>
  <si>
    <t>89-2990-T21</t>
  </si>
  <si>
    <t>89-2993-T36</t>
  </si>
  <si>
    <t>89-2993-T21</t>
  </si>
  <si>
    <t>89-2987-T36</t>
  </si>
  <si>
    <t>89-2987-T21</t>
  </si>
  <si>
    <t>89-299E-T36</t>
  </si>
  <si>
    <t>89-299E-T21</t>
  </si>
  <si>
    <t>89-299K-T36</t>
  </si>
  <si>
    <t>89-299K-T21</t>
  </si>
  <si>
    <t>89-299A-T36</t>
  </si>
  <si>
    <t>89-299A-T21</t>
  </si>
  <si>
    <t>89-3007-T36</t>
  </si>
  <si>
    <t>89-3007-T21</t>
  </si>
  <si>
    <t>89-3006-T36</t>
  </si>
  <si>
    <t>89-3006-T21</t>
  </si>
  <si>
    <t>89-2991-T36</t>
  </si>
  <si>
    <t>89-2991-T21</t>
  </si>
  <si>
    <t>89-300C-T36</t>
  </si>
  <si>
    <t>89-300C-T21</t>
  </si>
  <si>
    <t>89-3116-T32</t>
  </si>
  <si>
    <t>89-3117-T32</t>
  </si>
  <si>
    <t>89-3028-T18</t>
  </si>
  <si>
    <t>89-3027-T18</t>
  </si>
  <si>
    <t>89-3107-T18</t>
  </si>
  <si>
    <t>89-3107-T32</t>
  </si>
  <si>
    <t>89-3074-T18</t>
  </si>
  <si>
    <t>89-3029-T32</t>
  </si>
  <si>
    <t>89-3101-T32</t>
  </si>
  <si>
    <t>89-3101-T18</t>
  </si>
  <si>
    <t>89-3105-T18</t>
  </si>
  <si>
    <t>89-3105-T32</t>
  </si>
  <si>
    <t>89-3020-T18</t>
  </si>
  <si>
    <t>89-3020-T32</t>
  </si>
  <si>
    <t>89-3083-T32</t>
  </si>
  <si>
    <t>89-3084-T32</t>
  </si>
  <si>
    <t>89-3032-T32</t>
  </si>
  <si>
    <t>89-3072-T32</t>
  </si>
  <si>
    <t>89-3082-T32</t>
  </si>
  <si>
    <t>89-3078-T32</t>
  </si>
  <si>
    <t>89-3080-T18</t>
  </si>
  <si>
    <t>89-3080-T32</t>
  </si>
  <si>
    <t>89-3016-T18</t>
  </si>
  <si>
    <t>89-3016-T32</t>
  </si>
  <si>
    <t>89-3018-T32</t>
  </si>
  <si>
    <t>89-3249-T38</t>
  </si>
  <si>
    <t>89-3253-T38</t>
  </si>
  <si>
    <t>89-3263-T38</t>
  </si>
  <si>
    <t>89-3252-T38</t>
  </si>
  <si>
    <t>89-3252-T50</t>
  </si>
  <si>
    <t>89-3247-T38</t>
  </si>
  <si>
    <t>89-3722-T50</t>
  </si>
  <si>
    <t>89-7293-T21</t>
  </si>
  <si>
    <t>89-7293-T50</t>
  </si>
  <si>
    <t>89-371R-T21</t>
  </si>
  <si>
    <t>89-371R-T36</t>
  </si>
  <si>
    <t>89-3711-T18</t>
  </si>
  <si>
    <t>89-3711-T32</t>
  </si>
  <si>
    <t>89-372W-T18</t>
  </si>
  <si>
    <t>89-373V-T32</t>
  </si>
  <si>
    <t>89-373V-T50</t>
  </si>
  <si>
    <t>89-373A-T32</t>
  </si>
  <si>
    <t>89-373D-T32</t>
  </si>
  <si>
    <t>89-373B-T32</t>
  </si>
  <si>
    <t>89-569A-T50</t>
  </si>
  <si>
    <t>89-6791-T50</t>
  </si>
  <si>
    <t>89-6791-T18</t>
  </si>
  <si>
    <t>89-6792-T50</t>
  </si>
  <si>
    <t>89-6792-T18</t>
  </si>
  <si>
    <t>89-6795-T50</t>
  </si>
  <si>
    <t>89-6795-T18</t>
  </si>
  <si>
    <t>89-6793-T50</t>
  </si>
  <si>
    <t>89-6793-T18</t>
  </si>
  <si>
    <t>89-6794-T50</t>
  </si>
  <si>
    <t>89-6794-T18</t>
  </si>
  <si>
    <t>81-056A-T21</t>
  </si>
  <si>
    <t>81-0567-T21</t>
  </si>
  <si>
    <t>81-0561-T50</t>
  </si>
  <si>
    <t>81-0562-T50</t>
  </si>
  <si>
    <t>81-0564-T50</t>
  </si>
  <si>
    <t>89-7236-T50</t>
  </si>
  <si>
    <t>89-7237-T50</t>
  </si>
  <si>
    <t>89-7240-T50</t>
  </si>
  <si>
    <t>89-7241-T50</t>
  </si>
  <si>
    <t>89-725A-T18</t>
  </si>
  <si>
    <t>81-2270-T50</t>
  </si>
  <si>
    <t>89-7296-T21</t>
  </si>
  <si>
    <t>89-728A-T21</t>
  </si>
  <si>
    <t>89-7288-T21</t>
  </si>
  <si>
    <t>89-7284-T21</t>
  </si>
  <si>
    <t>81-8240-T50</t>
  </si>
  <si>
    <t>89-7472-T32</t>
  </si>
  <si>
    <t>89-7469-T32</t>
  </si>
  <si>
    <t>89-7470-T32</t>
  </si>
  <si>
    <t>89-7473-T32</t>
  </si>
  <si>
    <t>89-7815-T38</t>
  </si>
  <si>
    <t>89-7815-T50</t>
  </si>
  <si>
    <t>89-7808-T38</t>
  </si>
  <si>
    <t>89-7808-T50</t>
  </si>
  <si>
    <t>89-7807-128</t>
  </si>
  <si>
    <t>89-7807-T38</t>
  </si>
  <si>
    <t>89-7807-T50</t>
  </si>
  <si>
    <t>89-7807-T72</t>
  </si>
  <si>
    <t>89-7809-T38</t>
  </si>
  <si>
    <t>89-7809-T50</t>
  </si>
  <si>
    <t>89-7809-T72</t>
  </si>
  <si>
    <t>89-7810-T38</t>
  </si>
  <si>
    <t>89-7810-T50</t>
  </si>
  <si>
    <t>81-4989-T50</t>
  </si>
  <si>
    <t>89-7816-T21</t>
  </si>
  <si>
    <t>89-7816-T32</t>
  </si>
  <si>
    <t>89-7817-T21</t>
  </si>
  <si>
    <t>89-7817-T32</t>
  </si>
  <si>
    <t>89-7812-T21</t>
  </si>
  <si>
    <t>89-7812-T32</t>
  </si>
  <si>
    <t>89-7803-T21</t>
  </si>
  <si>
    <t>89-7803-T32</t>
  </si>
  <si>
    <t>89-7818-T21</t>
  </si>
  <si>
    <t>89-7818-T32</t>
  </si>
  <si>
    <t>81-4960-T50</t>
  </si>
  <si>
    <t>81-4969-T50</t>
  </si>
  <si>
    <t>89-8572-T18</t>
  </si>
  <si>
    <t>89-8511-T32</t>
  </si>
  <si>
    <t>89-8611-T50</t>
  </si>
  <si>
    <t>89-8647-T50</t>
  </si>
  <si>
    <t>89-879R-T38</t>
  </si>
  <si>
    <t>89-9026-T32</t>
  </si>
  <si>
    <t>89-9026-T50</t>
  </si>
  <si>
    <t>89-9023-T32</t>
  </si>
  <si>
    <t>89-9023-T50</t>
  </si>
  <si>
    <t>89-9070-T38</t>
  </si>
  <si>
    <t>89-9277-T50</t>
  </si>
  <si>
    <t>89-9277-T32</t>
  </si>
  <si>
    <t>89-9276-T32</t>
  </si>
  <si>
    <t>89-9276-T50</t>
  </si>
  <si>
    <t>89-9273-T32</t>
  </si>
  <si>
    <t>89-9273-T50</t>
  </si>
  <si>
    <t>89-9272-T32</t>
  </si>
  <si>
    <t>89-9272-T50</t>
  </si>
  <si>
    <t>89-9271-T32</t>
  </si>
  <si>
    <t>89-9271-T50</t>
  </si>
  <si>
    <t>89-9920-T18</t>
  </si>
  <si>
    <t>89-9921-T18</t>
  </si>
  <si>
    <t>89-9922-T18</t>
  </si>
  <si>
    <t>89-996A-T18</t>
  </si>
  <si>
    <t>89-991C-T18</t>
  </si>
  <si>
    <t>ZYROMSKI HROTICULTURE</t>
  </si>
  <si>
    <t>CODE PRODUIT</t>
  </si>
  <si>
    <t>PLANTS  PAR PLATEAU</t>
  </si>
  <si>
    <t>PLATEAU PAR  CAISSE</t>
  </si>
  <si>
    <t>PLANTS PAR CAISSE</t>
  </si>
  <si>
    <t>COMBOS ALOCASIA DÉCO CHIC (18)</t>
  </si>
  <si>
    <t>89-999H-T18</t>
  </si>
  <si>
    <t>89-999J-T18</t>
  </si>
  <si>
    <t>89-999K-T18</t>
  </si>
  <si>
    <t>COMBOS ALOCASIA</t>
  </si>
  <si>
    <t>89-999F-T21</t>
  </si>
  <si>
    <t>COMBO FICUS</t>
  </si>
  <si>
    <t>89-99CG-T32</t>
  </si>
  <si>
    <t>COMBO FOUGÈRES</t>
  </si>
  <si>
    <t>89-9987-T32</t>
  </si>
  <si>
    <r>
      <t xml:space="preserve">COÛT   PAR COMBO   </t>
    </r>
    <r>
      <rPr>
        <b/>
        <sz val="11"/>
        <rFont val="Calibri"/>
        <family val="2"/>
      </rPr>
      <t>PRIX 2024</t>
    </r>
  </si>
  <si>
    <r>
      <t xml:space="preserve">COMBO ALOCASIA DÉCO CHIC # </t>
    </r>
    <r>
      <rPr>
        <b/>
        <i/>
        <sz val="18"/>
        <rFont val="Calibri"/>
        <family val="2"/>
      </rPr>
      <t xml:space="preserve">1 </t>
    </r>
    <r>
      <rPr>
        <b/>
        <i/>
        <sz val="12"/>
        <rFont val="Calibri"/>
        <family val="2"/>
      </rPr>
      <t>(18 PLANTS)</t>
    </r>
    <r>
      <rPr>
        <b/>
        <i/>
        <sz val="12"/>
        <color indexed="10"/>
        <rFont val="Calibri"/>
        <family val="2"/>
      </rPr>
      <t xml:space="preserve"> (1 BTES)</t>
    </r>
  </si>
  <si>
    <r>
      <t xml:space="preserve">DRAGON SCALE                       </t>
    </r>
    <r>
      <rPr>
        <b/>
        <sz val="14"/>
        <rFont val="Calibri"/>
        <family val="2"/>
      </rPr>
      <t>89-0406-T18</t>
    </r>
  </si>
  <si>
    <r>
      <t xml:space="preserve">CUPREA                                   </t>
    </r>
    <r>
      <rPr>
        <b/>
        <sz val="14"/>
        <color indexed="8"/>
        <rFont val="Calibri"/>
        <family val="2"/>
      </rPr>
      <t>89-0405-T18</t>
    </r>
  </si>
  <si>
    <r>
      <t xml:space="preserve">DRAGON TOOTH                     </t>
    </r>
    <r>
      <rPr>
        <b/>
        <sz val="14"/>
        <color indexed="8"/>
        <rFont val="Calibri"/>
        <family val="2"/>
      </rPr>
      <t>89-0407-T18</t>
    </r>
  </si>
  <si>
    <r>
      <t xml:space="preserve">COMBO ALOCASIA DÉCO CHIC # </t>
    </r>
    <r>
      <rPr>
        <b/>
        <i/>
        <sz val="18"/>
        <rFont val="Calibri"/>
        <family val="2"/>
      </rPr>
      <t>2</t>
    </r>
    <r>
      <rPr>
        <b/>
        <i/>
        <sz val="12"/>
        <rFont val="Calibri"/>
        <family val="2"/>
      </rPr>
      <t xml:space="preserve"> (18 PLANTS)</t>
    </r>
    <r>
      <rPr>
        <b/>
        <i/>
        <sz val="12"/>
        <color indexed="10"/>
        <rFont val="Calibri"/>
        <family val="2"/>
      </rPr>
      <t xml:space="preserve"> (1 BTES)</t>
    </r>
  </si>
  <si>
    <r>
      <rPr>
        <sz val="18"/>
        <rFont val="Calibri"/>
        <family val="2"/>
      </rPr>
      <t>AMAZONICA (</t>
    </r>
    <r>
      <rPr>
        <sz val="11"/>
        <rFont val="Calibri"/>
        <family val="2"/>
      </rPr>
      <t>POLLY</t>
    </r>
    <r>
      <rPr>
        <sz val="18"/>
        <rFont val="Calibri"/>
        <family val="2"/>
      </rPr>
      <t>)</t>
    </r>
    <r>
      <rPr>
        <sz val="10"/>
        <rFont val="Calibri"/>
        <family val="2"/>
      </rPr>
      <t xml:space="preserve">                                                </t>
    </r>
    <r>
      <rPr>
        <b/>
        <sz val="14"/>
        <rFont val="Calibri"/>
        <family val="2"/>
      </rPr>
      <t>89-0400-T18</t>
    </r>
  </si>
  <si>
    <r>
      <t xml:space="preserve">IMPERIALIS                               </t>
    </r>
    <r>
      <rPr>
        <b/>
        <sz val="14"/>
        <color indexed="8"/>
        <rFont val="Calibri"/>
        <family val="2"/>
      </rPr>
      <t>89-0412-T18</t>
    </r>
  </si>
  <si>
    <r>
      <t xml:space="preserve">REGINA                                     </t>
    </r>
    <r>
      <rPr>
        <b/>
        <sz val="14"/>
        <color indexed="8"/>
        <rFont val="Calibri"/>
        <family val="2"/>
      </rPr>
      <t>89-0418-T18</t>
    </r>
  </si>
  <si>
    <r>
      <t xml:space="preserve">COMBO ALOCASIA DÉCO CHIC # </t>
    </r>
    <r>
      <rPr>
        <b/>
        <i/>
        <sz val="18"/>
        <rFont val="Calibri"/>
        <family val="2"/>
      </rPr>
      <t>3</t>
    </r>
    <r>
      <rPr>
        <b/>
        <i/>
        <sz val="12"/>
        <rFont val="Calibri"/>
        <family val="2"/>
      </rPr>
      <t xml:space="preserve"> (18 PLANTS)</t>
    </r>
    <r>
      <rPr>
        <b/>
        <i/>
        <sz val="12"/>
        <color indexed="10"/>
        <rFont val="Calibri"/>
        <family val="2"/>
      </rPr>
      <t xml:space="preserve"> (1 BTES)</t>
    </r>
  </si>
  <si>
    <r>
      <t xml:space="preserve">SILVER DRAGON                      </t>
    </r>
    <r>
      <rPr>
        <b/>
        <sz val="14"/>
        <rFont val="Calibri"/>
        <family val="2"/>
      </rPr>
      <t>89-033D-T18</t>
    </r>
  </si>
  <si>
    <r>
      <t xml:space="preserve">REVERSA                                  </t>
    </r>
    <r>
      <rPr>
        <b/>
        <sz val="14"/>
        <color indexed="8"/>
        <rFont val="Calibri"/>
        <family val="2"/>
      </rPr>
      <t>89-0419-T18</t>
    </r>
  </si>
  <si>
    <r>
      <t xml:space="preserve">PURPLE CLOAK                         </t>
    </r>
    <r>
      <rPr>
        <b/>
        <sz val="14"/>
        <color indexed="8"/>
        <rFont val="Calibri"/>
        <family val="2"/>
      </rPr>
      <t>89-0416-T18</t>
    </r>
  </si>
  <si>
    <r>
      <t>COMBO ALOCASIA PREMIUM (21 PLANTS)</t>
    </r>
    <r>
      <rPr>
        <b/>
        <i/>
        <sz val="12"/>
        <color indexed="10"/>
        <rFont val="Calibri"/>
        <family val="2"/>
      </rPr>
      <t xml:space="preserve"> (1 BTES)</t>
    </r>
  </si>
  <si>
    <r>
      <rPr>
        <sz val="18"/>
        <rFont val="Calibri"/>
        <family val="2"/>
      </rPr>
      <t xml:space="preserve">MELINO              </t>
    </r>
    <r>
      <rPr>
        <sz val="10"/>
        <rFont val="Calibri"/>
        <family val="2"/>
      </rPr>
      <t xml:space="preserve">                                                     </t>
    </r>
    <r>
      <rPr>
        <b/>
        <sz val="14"/>
        <rFont val="Calibri"/>
        <family val="2"/>
      </rPr>
      <t>89-0349-T21</t>
    </r>
  </si>
  <si>
    <r>
      <rPr>
        <sz val="18"/>
        <color indexed="8"/>
        <rFont val="Calibri"/>
        <family val="2"/>
      </rPr>
      <t xml:space="preserve">CALIDORA                    </t>
    </r>
    <r>
      <rPr>
        <sz val="16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                         </t>
    </r>
    <r>
      <rPr>
        <b/>
        <sz val="14"/>
        <color indexed="8"/>
        <rFont val="Calibri"/>
        <family val="2"/>
      </rPr>
      <t>89-0330-T21</t>
    </r>
  </si>
  <si>
    <r>
      <rPr>
        <sz val="18"/>
        <color indexed="8"/>
        <rFont val="Calibri"/>
        <family val="2"/>
      </rPr>
      <t xml:space="preserve">PORTORA        </t>
    </r>
    <r>
      <rPr>
        <sz val="10"/>
        <color indexed="8"/>
        <rFont val="Calibri"/>
        <family val="2"/>
      </rPr>
      <t xml:space="preserve">                                                              </t>
    </r>
    <r>
      <rPr>
        <b/>
        <sz val="14"/>
        <color indexed="8"/>
        <rFont val="Calibri"/>
        <family val="2"/>
      </rPr>
      <t>89-0347-T21</t>
    </r>
  </si>
  <si>
    <r>
      <t>COMBO FICUS (32 PLANTS)</t>
    </r>
    <r>
      <rPr>
        <b/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(½ BTE)</t>
    </r>
  </si>
  <si>
    <r>
      <rPr>
        <sz val="18"/>
        <rFont val="Calibri"/>
        <family val="2"/>
      </rPr>
      <t>BURGUNDY</t>
    </r>
    <r>
      <rPr>
        <sz val="10"/>
        <rFont val="Calibri"/>
        <family val="2"/>
      </rPr>
      <t xml:space="preserve">                                                                          </t>
    </r>
    <r>
      <rPr>
        <b/>
        <sz val="14"/>
        <rFont val="Calibri"/>
        <family val="2"/>
      </rPr>
      <t>89-373A-T32</t>
    </r>
  </si>
  <si>
    <r>
      <rPr>
        <sz val="18"/>
        <rFont val="Calibri"/>
        <family val="2"/>
      </rPr>
      <t>TINEKE</t>
    </r>
    <r>
      <rPr>
        <sz val="10"/>
        <rFont val="Calibri"/>
        <family val="2"/>
      </rPr>
      <t xml:space="preserve">                                                                                              </t>
    </r>
    <r>
      <rPr>
        <b/>
        <sz val="14"/>
        <rFont val="Calibri"/>
        <family val="2"/>
      </rPr>
      <t>89-373B-T32</t>
    </r>
  </si>
  <si>
    <r>
      <rPr>
        <sz val="18"/>
        <color indexed="8"/>
        <rFont val="Calibri"/>
        <family val="2"/>
      </rPr>
      <t>RUBY</t>
    </r>
    <r>
      <rPr>
        <sz val="10"/>
        <color indexed="8"/>
        <rFont val="Calibri"/>
        <family val="2"/>
      </rPr>
      <t xml:space="preserve">          </t>
    </r>
    <r>
      <rPr>
        <b/>
        <sz val="10"/>
        <color indexed="10"/>
        <rFont val="Calibri"/>
        <family val="2"/>
      </rPr>
      <t xml:space="preserve">   </t>
    </r>
    <r>
      <rPr>
        <b/>
        <sz val="14"/>
        <color indexed="10"/>
        <rFont val="Calibri"/>
        <family val="2"/>
      </rPr>
      <t xml:space="preserve">                                            </t>
    </r>
    <r>
      <rPr>
        <b/>
        <sz val="14"/>
        <color indexed="8"/>
        <rFont val="Calibri"/>
        <family val="2"/>
      </rPr>
      <t>89-373D-T32</t>
    </r>
  </si>
  <si>
    <r>
      <t xml:space="preserve">COMBO FOUGÈRE ( 32 PLANTS)     </t>
    </r>
    <r>
      <rPr>
        <b/>
        <sz val="12"/>
        <color indexed="10"/>
        <rFont val="Calibri"/>
        <family val="2"/>
      </rPr>
      <t>( ½ BTE)</t>
    </r>
  </si>
  <si>
    <r>
      <rPr>
        <sz val="16"/>
        <color indexed="8"/>
        <rFont val="Calibri"/>
        <family val="2"/>
      </rPr>
      <t xml:space="preserve">NEPHROLEPIS TIGER  </t>
    </r>
    <r>
      <rPr>
        <sz val="10"/>
        <color indexed="8"/>
        <rFont val="Calibri"/>
        <family val="2"/>
      </rPr>
      <t xml:space="preserve">                                            </t>
    </r>
    <r>
      <rPr>
        <b/>
        <sz val="14"/>
        <color indexed="8"/>
        <rFont val="Calibri"/>
        <family val="2"/>
      </rPr>
      <t xml:space="preserve">89-7473-T32         </t>
    </r>
  </si>
  <si>
    <r>
      <rPr>
        <sz val="16"/>
        <rFont val="Calibri"/>
        <family val="2"/>
      </rPr>
      <t>NEPHROLEPIS FLUFFY RUFFLES</t>
    </r>
    <r>
      <rPr>
        <sz val="10"/>
        <rFont val="Calibri"/>
        <family val="2"/>
      </rPr>
      <t xml:space="preserve">          </t>
    </r>
    <r>
      <rPr>
        <b/>
        <sz val="14"/>
        <rFont val="Calibri"/>
        <family val="2"/>
      </rPr>
      <t>89-7469-T32</t>
    </r>
  </si>
  <si>
    <r>
      <rPr>
        <sz val="16"/>
        <color indexed="8"/>
        <rFont val="Calibri"/>
        <family val="2"/>
      </rPr>
      <t xml:space="preserve">BLECHNUM SILVER LADY  </t>
    </r>
    <r>
      <rPr>
        <sz val="10"/>
        <color indexed="8"/>
        <rFont val="Calibri"/>
        <family val="2"/>
      </rPr>
      <t xml:space="preserve">                           </t>
    </r>
    <r>
      <rPr>
        <b/>
        <sz val="14"/>
        <color indexed="8"/>
        <rFont val="Calibri"/>
        <family val="2"/>
      </rPr>
      <t>89-1675-T32</t>
    </r>
  </si>
  <si>
    <r>
      <rPr>
        <sz val="16"/>
        <color indexed="8"/>
        <rFont val="Calibri"/>
        <family val="2"/>
      </rPr>
      <t xml:space="preserve">PHLEBODIUM BLUE STAR </t>
    </r>
    <r>
      <rPr>
        <sz val="10"/>
        <color indexed="8"/>
        <rFont val="Calibri"/>
        <family val="2"/>
      </rPr>
      <t xml:space="preserve">                            </t>
    </r>
    <r>
      <rPr>
        <b/>
        <sz val="14"/>
        <color indexed="8"/>
        <rFont val="Calibri"/>
        <family val="2"/>
      </rPr>
      <t>89-8511-T32</t>
    </r>
  </si>
  <si>
    <t>POT DÉCO-STYLE</t>
  </si>
  <si>
    <t>Code produit</t>
  </si>
  <si>
    <t>Format</t>
  </si>
  <si>
    <t xml:space="preserve">DESCRIPTION </t>
  </si>
  <si>
    <t>Qté. par caisse</t>
  </si>
  <si>
    <t>poid en lbs par caisse</t>
  </si>
  <si>
    <t>07-0140-C00</t>
  </si>
  <si>
    <t>POT 14 cmT DECO-Style</t>
  </si>
  <si>
    <t>07-0140-P00</t>
  </si>
  <si>
    <t>14P</t>
  </si>
  <si>
    <t xml:space="preserve">PLATEAU 14 cmT DECO-Style </t>
  </si>
  <si>
    <t>07-0160-C00</t>
  </si>
  <si>
    <t>POT 16 cmT DECO-Style</t>
  </si>
  <si>
    <t>07-0160-P00</t>
  </si>
  <si>
    <t>16P</t>
  </si>
  <si>
    <t>PLATEAU 16 cmT DECO-Style</t>
  </si>
  <si>
    <t>07-0190-C00</t>
  </si>
  <si>
    <t>POT 19 cmT DECO-Style</t>
  </si>
  <si>
    <t>07-0220-C00</t>
  </si>
  <si>
    <t>POT 22 cmT DECO-Style</t>
  </si>
  <si>
    <t>NON DISPONIBLE EN 2024</t>
  </si>
  <si>
    <t>89-0093-T38</t>
  </si>
  <si>
    <t>T38</t>
  </si>
  <si>
    <t xml:space="preserve">ACALYPHA wilk. TIKI PEACH WHIRL </t>
  </si>
  <si>
    <t>89-033E-T18</t>
  </si>
  <si>
    <t>T18</t>
  </si>
  <si>
    <t>ALOCASIA BLACK VELVET</t>
  </si>
  <si>
    <t>89-0401-T18</t>
  </si>
  <si>
    <t>ALOCASIA BOA</t>
  </si>
  <si>
    <t>89-0411-T18</t>
  </si>
  <si>
    <t>ALOCASIA HILO BEAUTY</t>
  </si>
  <si>
    <t>89-0411-T21</t>
  </si>
  <si>
    <t>T21</t>
  </si>
  <si>
    <t>89-0402-T21</t>
  </si>
  <si>
    <t>ALOCASIA mac. BORNEO GIANT</t>
  </si>
  <si>
    <t>89-0340-T18</t>
  </si>
  <si>
    <t>ALOCASIA mac. FLYNG SQUID</t>
  </si>
  <si>
    <t>89-0415-T18</t>
  </si>
  <si>
    <t>ALOCASIA ODORA</t>
  </si>
  <si>
    <t>89-0332-T21</t>
  </si>
  <si>
    <t>ALOCASIA sar.YUCATAN PRINCESS masquarade</t>
  </si>
  <si>
    <t>89-0341-T21</t>
  </si>
  <si>
    <t xml:space="preserve">ALOCASIA SERENDIPITY </t>
  </si>
  <si>
    <t>89-0336-T18</t>
  </si>
  <si>
    <t>ALOCASIA TINY DANCERS</t>
  </si>
  <si>
    <t>89-033J-T21</t>
  </si>
  <si>
    <t>89-034A-T32</t>
  </si>
  <si>
    <t>T32</t>
  </si>
  <si>
    <t>89-034E-T32</t>
  </si>
  <si>
    <t>ALOE VERA</t>
  </si>
  <si>
    <t>89-034B-T32</t>
  </si>
  <si>
    <t>ALOE x h. SPINELESS HEDGEHODGE</t>
  </si>
  <si>
    <t>89-034S-T18</t>
  </si>
  <si>
    <t>89-034R-T18</t>
  </si>
  <si>
    <t>89-0350-T50</t>
  </si>
  <si>
    <t>T50</t>
  </si>
  <si>
    <t>ALTERNANTHERA bra. BRAZILIAN RED HOTS</t>
  </si>
  <si>
    <t>89-0351-T50</t>
  </si>
  <si>
    <t>ALTERNANTHERA bra. LITTLE RUBY</t>
  </si>
  <si>
    <t>89-1069-T50</t>
  </si>
  <si>
    <t>ARTEMISIA mau. MAKANA SILVER</t>
  </si>
  <si>
    <t>89-1104-T32</t>
  </si>
  <si>
    <t>ASPARAGUS den. MAZEPPA</t>
  </si>
  <si>
    <t>89-1101-T32</t>
  </si>
  <si>
    <t>ASPARAGUS SPRENGERI</t>
  </si>
  <si>
    <t>89-1871-T18</t>
  </si>
  <si>
    <t>BREYNIA dis. PINK SNOW</t>
  </si>
  <si>
    <t>89-1872-T18</t>
  </si>
  <si>
    <t>BREYNIA dis. SNOWBUSH</t>
  </si>
  <si>
    <t>80-2379-T32</t>
  </si>
  <si>
    <t>89-2615-T18</t>
  </si>
  <si>
    <t>CANNA DURBAN</t>
  </si>
  <si>
    <t>89-2615-T24</t>
  </si>
  <si>
    <t>T24</t>
  </si>
  <si>
    <t>89-2562-t18</t>
  </si>
  <si>
    <t>t18</t>
  </si>
  <si>
    <t>CANNA elite FOGO SUNSET</t>
  </si>
  <si>
    <t>89-2603-T18</t>
  </si>
  <si>
    <t>CANNA elite MOONSHINE</t>
  </si>
  <si>
    <t>89-2579-T18</t>
  </si>
  <si>
    <t>CANNA elite ORANGE CHOCOLATE</t>
  </si>
  <si>
    <t>89-2611-T24</t>
  </si>
  <si>
    <t>CANNA INTRIGUE</t>
  </si>
  <si>
    <t>89-2657-T32</t>
  </si>
  <si>
    <t>CAREX osh. EVERCOLOR EVEREST</t>
  </si>
  <si>
    <t>89-2652-T32</t>
  </si>
  <si>
    <t>CAREX osh. EVERCOLOR EVERGLOW</t>
  </si>
  <si>
    <t>89-2656-T32</t>
  </si>
  <si>
    <t>CAREX osh. EVERCOLOR EVERILLO</t>
  </si>
  <si>
    <t>89-2659-T32</t>
  </si>
  <si>
    <t>CAREX osh. EVERCOLOR EVERSHEEN</t>
  </si>
  <si>
    <t>89-2694-T50</t>
  </si>
  <si>
    <t>89-3010-T21</t>
  </si>
  <si>
    <t>COLOCASIA esc. BLACK BEAUTY</t>
  </si>
  <si>
    <t>89-2994-T21</t>
  </si>
  <si>
    <t>89-2989-T21</t>
  </si>
  <si>
    <t>89-2996-T21</t>
  </si>
  <si>
    <t>89-3012-T21</t>
  </si>
  <si>
    <t>89-300A-T21</t>
  </si>
  <si>
    <t>COLOCASIA rep. VIOLET STEM</t>
  </si>
  <si>
    <t>89-999N-T18</t>
  </si>
  <si>
    <t>Combo Corldyle Fructicosa</t>
  </si>
  <si>
    <t>89-999M-T21</t>
  </si>
  <si>
    <t>Combo Ensete/Musa</t>
  </si>
  <si>
    <t>89-9995-T78</t>
  </si>
  <si>
    <t>T78</t>
  </si>
  <si>
    <t>Combo Thunbergia No 1 (78 plants)</t>
  </si>
  <si>
    <t>89-99CD-T78</t>
  </si>
  <si>
    <t>Combo Thunbergia No 2 (78 plants)</t>
  </si>
  <si>
    <t>89-3118-T32</t>
  </si>
  <si>
    <t xml:space="preserve">COPROSMAS NUIT D'AMÉRIQUE </t>
  </si>
  <si>
    <t>89-3075-T18</t>
  </si>
  <si>
    <t>CORDYLINE fru. ATOM</t>
  </si>
  <si>
    <t>89-3661-T50</t>
  </si>
  <si>
    <t xml:space="preserve">DIDELTA fan. SILVER STRANDS </t>
  </si>
  <si>
    <t>89-3726-T50</t>
  </si>
  <si>
    <t>DURANTA ere. CUBAN GOLD</t>
  </si>
  <si>
    <t>89-372A-T50</t>
  </si>
  <si>
    <t>DURANTA ere. SUNSTRUCK</t>
  </si>
  <si>
    <t>89-372F-T18</t>
  </si>
  <si>
    <t>89-5481-T18</t>
  </si>
  <si>
    <t>GREVILLEA ROBUSTA</t>
  </si>
  <si>
    <t>81-0560-T50</t>
  </si>
  <si>
    <t>ISOLEPIS cer. LIVE WIRE</t>
  </si>
  <si>
    <t>89-7280-T50</t>
  </si>
  <si>
    <t>MUEHLENBECKIA BIG LEAF</t>
  </si>
  <si>
    <t>89-7282-T50</t>
  </si>
  <si>
    <t>89-7281-T21</t>
  </si>
  <si>
    <t>MUSA acu. KOKOPO</t>
  </si>
  <si>
    <t>89-7290-T21</t>
  </si>
  <si>
    <t>MUSA SUPER DWARF BANANA</t>
  </si>
  <si>
    <t>87-1191-T18</t>
  </si>
  <si>
    <t>OCINUM PESTO PERPETUO (basilic sur tige)</t>
  </si>
  <si>
    <t>81-4965-T50</t>
  </si>
  <si>
    <t>89-8613-T18</t>
  </si>
  <si>
    <t>PILEA PEPEROMIOIDES</t>
  </si>
  <si>
    <t>89-8620-T18</t>
  </si>
  <si>
    <t>PLATYCERIUM ELEPHANTOTIS</t>
  </si>
  <si>
    <t>89-9088-T32</t>
  </si>
  <si>
    <t>RHOEO DISCOLOR TRICOLOR</t>
  </si>
  <si>
    <t>89-9024-T32</t>
  </si>
  <si>
    <t xml:space="preserve">SENECIO SILVER GLEAM </t>
  </si>
  <si>
    <t>89-9027-T32</t>
  </si>
  <si>
    <t>SENECIO WINTER WHISPERS</t>
  </si>
  <si>
    <t>89-9089-T18</t>
  </si>
  <si>
    <t>89-9104-T78</t>
  </si>
  <si>
    <t>Thunberbergia ala. Arizona LEMON SUNRISE</t>
  </si>
  <si>
    <t>89-9101-T78</t>
  </si>
  <si>
    <t>THUNBERGIA ala. ARIZONA GLOW</t>
  </si>
  <si>
    <t>89-9115-T78</t>
  </si>
  <si>
    <t>THUNBERGIA ala. LEMON</t>
  </si>
  <si>
    <t>89-9113-T78</t>
  </si>
  <si>
    <t>THUNBERGIA ala. ORANGE DIVERSE</t>
  </si>
  <si>
    <t>89-9125-T78</t>
  </si>
  <si>
    <t>THUNBERGIA ala.S.S. AMBER STRIPES</t>
  </si>
  <si>
    <t>89-9119-T78</t>
  </si>
  <si>
    <t>THUNBERGIA ala.S.S. BROWNIE</t>
  </si>
  <si>
    <t>89-9116-T78</t>
  </si>
  <si>
    <t>THUNBERGIA ala.S.S. RED ORANGE</t>
  </si>
  <si>
    <t>89-9107-T78</t>
  </si>
  <si>
    <t>THUNBERGIA ala.S.S. ROSE SENSATION</t>
  </si>
  <si>
    <t>89-9108-T78</t>
  </si>
  <si>
    <t>THUNBERGIA ala.S.S. WHITE HALO</t>
  </si>
  <si>
    <t>STATUT 2024</t>
  </si>
  <si>
    <r>
      <rPr>
        <b/>
        <sz val="18"/>
        <color indexed="8"/>
        <rFont val="Arial"/>
        <family val="2"/>
      </rPr>
      <t>C = COMMERCIALISATION</t>
    </r>
    <r>
      <rPr>
        <b/>
        <sz val="18"/>
        <color indexed="40"/>
        <rFont val="Arial"/>
        <family val="2"/>
      </rPr>
      <t xml:space="preserve">  N = NOUVEAUTÉ         </t>
    </r>
    <r>
      <rPr>
        <b/>
        <sz val="18"/>
        <color indexed="17"/>
        <rFont val="Arial"/>
        <family val="2"/>
      </rPr>
      <t xml:space="preserve"> N = NOUVEAU FORMAT</t>
    </r>
  </si>
  <si>
    <t>N</t>
  </si>
  <si>
    <r>
      <t xml:space="preserve">2023-2024
BON DE COMMANDE / </t>
    </r>
    <r>
      <rPr>
        <b/>
        <sz val="16"/>
        <color indexed="10"/>
        <rFont val="Arial"/>
        <family val="2"/>
      </rPr>
      <t>ORDER FORM</t>
    </r>
  </si>
  <si>
    <t>ZYROMSKI HORTICULTURE</t>
  </si>
  <si>
    <t>80-2368-T32</t>
  </si>
  <si>
    <t>80-2362-T32</t>
  </si>
  <si>
    <t>88-1558-T18</t>
  </si>
  <si>
    <t>89-996A-T32</t>
  </si>
  <si>
    <t>89-9921-T32</t>
  </si>
  <si>
    <t>89-9922-T32</t>
  </si>
  <si>
    <t>Acalypha Bronze Pink</t>
  </si>
  <si>
    <t>Albuca Frizzle Sizzle</t>
  </si>
  <si>
    <t>Alocasia Amazonica</t>
  </si>
  <si>
    <t>Alocasia Borneo King</t>
  </si>
  <si>
    <t>NF</t>
  </si>
  <si>
    <t>Alocasia Calidora</t>
  </si>
  <si>
    <t>Alocasia California</t>
  </si>
  <si>
    <t>Alocasia Chantrieri</t>
  </si>
  <si>
    <t>Alocasia Corazon</t>
  </si>
  <si>
    <t>Alocasia Cuprea</t>
  </si>
  <si>
    <t>Alocasia Dark Star</t>
  </si>
  <si>
    <t>Alocasia Dragon Scale</t>
  </si>
  <si>
    <t>Alocasia Dragon Tooth</t>
  </si>
  <si>
    <t>Alocasia Dragon'S Breath</t>
  </si>
  <si>
    <t>Alocasia Ebony</t>
  </si>
  <si>
    <t>Alocasia Frydek</t>
  </si>
  <si>
    <t>Alocasia Frydek Variegata</t>
  </si>
  <si>
    <t>Alocasia Golden Dragon</t>
  </si>
  <si>
    <t xml:space="preserve">Alocasia Imperial Red </t>
  </si>
  <si>
    <t>Alocasia Imperialis</t>
  </si>
  <si>
    <t>Alocasia Ivory Coast</t>
  </si>
  <si>
    <t>Alocasia Jacklyn</t>
  </si>
  <si>
    <t>Alocasia Kuching Mask Masquarade</t>
  </si>
  <si>
    <t>Alocasia Lauterbachiana</t>
  </si>
  <si>
    <t>Alocasia Macrorrhizos</t>
  </si>
  <si>
    <t>Alocasia Macrorrhizos Variegata</t>
  </si>
  <si>
    <t>Alocasia Maharani</t>
  </si>
  <si>
    <t>Alocasia Mayan Mask Masquarade</t>
  </si>
  <si>
    <t>Alocasia Melino</t>
  </si>
  <si>
    <t>Alocasia Metallica</t>
  </si>
  <si>
    <t>Alocasia Odora Variegata Yellow</t>
  </si>
  <si>
    <t>Alocasia Polly</t>
  </si>
  <si>
    <t>Alocasia Portora</t>
  </si>
  <si>
    <t>Alocasia Purple Cloak</t>
  </si>
  <si>
    <t>Alocasia Quilted Dreams</t>
  </si>
  <si>
    <t>Alocasia Regal Shields</t>
  </si>
  <si>
    <t>Alocasia Reginae</t>
  </si>
  <si>
    <t>Alocasia Reversa</t>
  </si>
  <si>
    <t>Alocasia Sarian</t>
  </si>
  <si>
    <t>Alocasia Silver Dragon</t>
  </si>
  <si>
    <t>Alocasia Stingray</t>
  </si>
  <si>
    <t>Alocasia Sumo</t>
  </si>
  <si>
    <t>Alocasia Tigrina</t>
  </si>
  <si>
    <t>Alocasia Velvet Elvis</t>
  </si>
  <si>
    <t>Alocasia Yucatan Queen Masquarade</t>
  </si>
  <si>
    <t>Alocasia Zebrina</t>
  </si>
  <si>
    <t>Alpinia Zerumbet Variegata</t>
  </si>
  <si>
    <t>Alstroemeria Colorita Claire</t>
  </si>
  <si>
    <t>Alstroemeria Colorita Claressa</t>
  </si>
  <si>
    <t>Alstroemeria Colorita Eliane</t>
  </si>
  <si>
    <t>Alstroemeria Colorita Eliane Orange</t>
  </si>
  <si>
    <t>Alstroemeria Colorita Kate</t>
  </si>
  <si>
    <t xml:space="preserve">Alstroemeria Colorita Katiana </t>
  </si>
  <si>
    <t>Alstroemeria Colorita Lisa</t>
  </si>
  <si>
    <t>Alstroemeria Colorita Louise</t>
  </si>
  <si>
    <t>Alstroemeria Colorita Tamara</t>
  </si>
  <si>
    <t>Alstroemeria Colorita Yentl</t>
  </si>
  <si>
    <t>Alstroemeria Little Miss Zoe</t>
  </si>
  <si>
    <t>Apoballis Lavallei</t>
  </si>
  <si>
    <t>Asparagus Fuzzy Fern Frizz</t>
  </si>
  <si>
    <t>Asparagus Myers</t>
  </si>
  <si>
    <t xml:space="preserve">Asparagus Plumosus </t>
  </si>
  <si>
    <t>Asplenium Hurricane</t>
  </si>
  <si>
    <t>Begonia Canary Wings</t>
  </si>
  <si>
    <t>Blechnum Silver Lady</t>
  </si>
  <si>
    <t>Canna  Alaska</t>
  </si>
  <si>
    <t>Canna Australia</t>
  </si>
  <si>
    <t>Canna Blueberry Sparkler</t>
  </si>
  <si>
    <t xml:space="preserve">Canna Cannova Bronze Orange </t>
  </si>
  <si>
    <t>Canna Cannova Bronze Scarlet</t>
  </si>
  <si>
    <t>Canna Cannova Casa Bronze Peach</t>
  </si>
  <si>
    <t>Canna Cannova Green Leaf Scarlet</t>
  </si>
  <si>
    <t xml:space="preserve">Canna Cannova Mango </t>
  </si>
  <si>
    <t xml:space="preserve">Canna Cannova Orange Shades </t>
  </si>
  <si>
    <t xml:space="preserve">Canna Cannova Red Golden Flame </t>
  </si>
  <si>
    <t>Canna Cannova Rose</t>
  </si>
  <si>
    <t>Canna Cannova Rose Dark Bud</t>
  </si>
  <si>
    <t>Canna Cannova Yellow</t>
  </si>
  <si>
    <t>Canna Casa Del Sol</t>
  </si>
  <si>
    <t>Canna Casa Rosea</t>
  </si>
  <si>
    <t>Canna Cleopatra</t>
  </si>
  <si>
    <t>Canna Ebony Patra</t>
  </si>
  <si>
    <t>Canna Elite Chocolate Sunrise</t>
  </si>
  <si>
    <t>Canna Fire Dragon</t>
  </si>
  <si>
    <t>Canna Island Serie Kreta</t>
  </si>
  <si>
    <t>Canna Island Serie Madeira</t>
  </si>
  <si>
    <t>Canna Island Serie Tenerife</t>
  </si>
  <si>
    <t>Canna Lemon Punch</t>
  </si>
  <si>
    <t>Canna Orange Punch</t>
  </si>
  <si>
    <t>Canna Pretoria</t>
  </si>
  <si>
    <t>Canna Red Velvet Africa</t>
  </si>
  <si>
    <t>Canna South Pacific Ivory</t>
  </si>
  <si>
    <t>Canna South Pacific Orange</t>
  </si>
  <si>
    <t>Canna South Pacific Rose</t>
  </si>
  <si>
    <t>Canna South Pacific Scarlet</t>
  </si>
  <si>
    <t>Canna South Pacific White</t>
  </si>
  <si>
    <t>Canna South Pacific Yellow</t>
  </si>
  <si>
    <t>Canna Tropicanna</t>
  </si>
  <si>
    <t>Canna Tropicanna Black</t>
  </si>
  <si>
    <t>Canna Tropicanna Gold</t>
  </si>
  <si>
    <t>Carex Amazon Mist</t>
  </si>
  <si>
    <t>Carex Elata Aurea</t>
  </si>
  <si>
    <t>Carex Red Rooster</t>
  </si>
  <si>
    <t>Centaurea Mercury</t>
  </si>
  <si>
    <t>Chlorophytum Starlight</t>
  </si>
  <si>
    <t xml:space="preserve">Clematis Little Lemons </t>
  </si>
  <si>
    <t>Clematis Taiga</t>
  </si>
  <si>
    <t>Colocasia Black Magic</t>
  </si>
  <si>
    <t>Colocasia Illustris</t>
  </si>
  <si>
    <t>Colocasia Jack'S Giant</t>
  </si>
  <si>
    <t>Colocasia Mojito</t>
  </si>
  <si>
    <t>Colocasia Pharaoh'S Mask</t>
  </si>
  <si>
    <t>Colocasia R.H. Aloha</t>
  </si>
  <si>
    <t>Colocasia R.H. Black Coral</t>
  </si>
  <si>
    <t>Colocasia R.H. Blue Hawaii</t>
  </si>
  <si>
    <t>Colocasia R.H. Diamond Head</t>
  </si>
  <si>
    <t>Colocasia R.H. Hawaiin Punch</t>
  </si>
  <si>
    <t>Colocasia R.H. Kona Coffee</t>
  </si>
  <si>
    <t>Colocasia R.H. Maui Gold</t>
  </si>
  <si>
    <t>Colocasia R.H. Tropical Storm</t>
  </si>
  <si>
    <t>Colocasia R.H. Waikiki</t>
  </si>
  <si>
    <t>Colocasia R.H. White Lava</t>
  </si>
  <si>
    <t xml:space="preserve">Colocasia Redemption </t>
  </si>
  <si>
    <t>Colocasia Tea Cup</t>
  </si>
  <si>
    <t>Colocasia Thailand Giant</t>
  </si>
  <si>
    <t>Coprosmas Pacific Sunrise</t>
  </si>
  <si>
    <t>Coprosmas Pacific Sunset</t>
  </si>
  <si>
    <t>Cordyline Black Knight 2 ans</t>
  </si>
  <si>
    <t>Cordyline Burgundy Spire</t>
  </si>
  <si>
    <t>Cordyline Caruba Black 2 ans</t>
  </si>
  <si>
    <t>Cordyline Caruba Black</t>
  </si>
  <si>
    <t>Cordyline Charlie Boy 2 ans</t>
  </si>
  <si>
    <t>Cordyline Charlie Boy</t>
  </si>
  <si>
    <t>Cordyline Coral 2 ans</t>
  </si>
  <si>
    <t>Cordyline Dance Can Can</t>
  </si>
  <si>
    <t>Cordyline Dance Cha Cha</t>
  </si>
  <si>
    <t>Cordyline Dance Paso Doble</t>
  </si>
  <si>
    <t>Cordyline Dance Salsa</t>
  </si>
  <si>
    <t>Cordyline Festival Burgundy</t>
  </si>
  <si>
    <t>Cordyline Festival Raspberry 2 ans</t>
  </si>
  <si>
    <t>Cordyline Festival Raspberry</t>
  </si>
  <si>
    <t>Cordyline Purple Sensation</t>
  </si>
  <si>
    <t>Cordyline Red Sensation 2 ans</t>
  </si>
  <si>
    <t>Cordyline Red Sensation</t>
  </si>
  <si>
    <t>Cordyline Red Star 2 ans</t>
  </si>
  <si>
    <t xml:space="preserve">Cordyline Red Star </t>
  </si>
  <si>
    <t>Cordyline Southern Splendor 2 ans</t>
  </si>
  <si>
    <t>Cordyline Southern Splendor</t>
  </si>
  <si>
    <t>Cordyline Superstar</t>
  </si>
  <si>
    <t>Cordyline Torbay Dazzler</t>
  </si>
  <si>
    <t>Cyperus Giganteus</t>
  </si>
  <si>
    <t xml:space="preserve">Cyperus Isocladus </t>
  </si>
  <si>
    <t>Cyperus Little Tut</t>
  </si>
  <si>
    <t>Cyperus Nile Queen</t>
  </si>
  <si>
    <t>Cyperus Umbrella</t>
  </si>
  <si>
    <t xml:space="preserve">Duranta Gold Edge </t>
  </si>
  <si>
    <t>Ensete vent. Maurelii</t>
  </si>
  <si>
    <t xml:space="preserve">Eupatorium Elegant Feather </t>
  </si>
  <si>
    <t>Euphorbia Firestick</t>
  </si>
  <si>
    <t>Fatsia Spider'S Web</t>
  </si>
  <si>
    <t xml:space="preserve">Ficinia Ice Crystal </t>
  </si>
  <si>
    <t>Ficus Burgundy</t>
  </si>
  <si>
    <t>Ficus Ruby</t>
  </si>
  <si>
    <t>Ficus Tineke</t>
  </si>
  <si>
    <t>Homalocladium Platycladum</t>
  </si>
  <si>
    <t xml:space="preserve">Ipomoea Treasure Island Kaukura </t>
  </si>
  <si>
    <t>Ipomoea Treasure Island Makatea</t>
  </si>
  <si>
    <t>Ipomoea Treasure Island Manihi</t>
  </si>
  <si>
    <t>Ipomoea Treasure Island Tahiti</t>
  </si>
  <si>
    <t>Ipomoea Treasure Island Tatakoto</t>
  </si>
  <si>
    <t>Juncus Blue Arrow</t>
  </si>
  <si>
    <t>Juncus Blue Arrow &amp; Twister</t>
  </si>
  <si>
    <t>Juncus Blue Dart</t>
  </si>
  <si>
    <t>Juncus Blue Dart &amp; Twister</t>
  </si>
  <si>
    <t>Juncus Twister</t>
  </si>
  <si>
    <t>Mandevilla Sun Parasol Garden Crimson</t>
  </si>
  <si>
    <t>Mandevilla Sun Parasol Garden White</t>
  </si>
  <si>
    <t xml:space="preserve">Mandevilla Sun Parasol Original Crimson </t>
  </si>
  <si>
    <t>Mandevilla Sun Parasol Original Pink</t>
  </si>
  <si>
    <t>89-7243-T50</t>
  </si>
  <si>
    <t>Mandevilla Sun Parasol Original Pink Cream</t>
  </si>
  <si>
    <t>Melianthus Major</t>
  </si>
  <si>
    <t xml:space="preserve">Milium Flashlights </t>
  </si>
  <si>
    <t>Musa Basjoo</t>
  </si>
  <si>
    <t>Musa Grand Nain</t>
  </si>
  <si>
    <t>Musa Mystik</t>
  </si>
  <si>
    <t>Musella Lasiocarpa</t>
  </si>
  <si>
    <t>Nasella Pony Tails (Stripa)</t>
  </si>
  <si>
    <t>Nephrolepis Fluffy Ruffles</t>
  </si>
  <si>
    <t>Nephrolepis Macho</t>
  </si>
  <si>
    <t>Nephrolepis Rita'S Gold</t>
  </si>
  <si>
    <t>Nephrolepis Tiger Fern</t>
  </si>
  <si>
    <t>Pennisetum Cherry Sparkler</t>
  </si>
  <si>
    <t>Pennisetum Fireworks</t>
  </si>
  <si>
    <t>Pennisetum R.C. First Knight</t>
  </si>
  <si>
    <t>Pennisetum R.C. Majestic</t>
  </si>
  <si>
    <t>Pennisetum R.C. Prince</t>
  </si>
  <si>
    <t>Pennisetum R.C. Princess Caroline</t>
  </si>
  <si>
    <t>Pennisetum Regal Princess</t>
  </si>
  <si>
    <t>Pennisetum Rosy Red</t>
  </si>
  <si>
    <t>Pennisetum Rubrum</t>
  </si>
  <si>
    <t>Pennisetum Rubrum Minimus</t>
  </si>
  <si>
    <t>Pennisetum Sky Rocket</t>
  </si>
  <si>
    <t>Pennisetum Villosum</t>
  </si>
  <si>
    <t>Pennisetum White Lancer</t>
  </si>
  <si>
    <t>Philodendron Variegata</t>
  </si>
  <si>
    <t>Phlebodium Blue Star</t>
  </si>
  <si>
    <t>Pilea Aquamarine</t>
  </si>
  <si>
    <t>Plectranthus Troy'S Gold</t>
  </si>
  <si>
    <t xml:space="preserve">Rudbeckia Chestnut Gold </t>
  </si>
  <si>
    <t xml:space="preserve">Senecio Angel Wings </t>
  </si>
  <si>
    <t>Senecio Donkey'S Ears</t>
  </si>
  <si>
    <t>Stenotaphrum Variegatum</t>
  </si>
  <si>
    <t>Tradescantia Amber Waves</t>
  </si>
  <si>
    <t>Tradescantia Green/White</t>
  </si>
  <si>
    <t>Tradescantia Pink Panther</t>
  </si>
  <si>
    <t>Tradescantia Pink Stripes</t>
  </si>
  <si>
    <t>Tradescantia Purple Heart</t>
  </si>
  <si>
    <t>Xanthosoma Frozen Planete</t>
  </si>
  <si>
    <t>Xanthosoma Lime Zinger</t>
  </si>
  <si>
    <t>Xanthosoma Magnificum</t>
  </si>
  <si>
    <t>Xanthosoma Mickey Mouse</t>
  </si>
  <si>
    <t>Zantedeschia White Giant</t>
  </si>
  <si>
    <t>QTÉ</t>
  </si>
  <si>
    <t>Prix SFZ</t>
  </si>
  <si>
    <t>Total</t>
  </si>
  <si>
    <t>CANNA MAUI PUNCH</t>
  </si>
  <si>
    <t>89-299H-T21</t>
  </si>
  <si>
    <t>COLOCASIA esc. BLACK GOBLET</t>
  </si>
  <si>
    <t>CORDYLINE PINK PASSION</t>
  </si>
  <si>
    <t xml:space="preserve"> 8% D'ECOMPTE DE VOLUME SUR UNE COMMANDE DE                                   10 000$ ET PLUS  / 8% FOR ALL ORDERS OF $10 000 OR MORE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</si>
</sst>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_$_-"/>
    <numFmt numFmtId="173" formatCode="0.000"/>
    <numFmt numFmtId="174" formatCode="000"/>
    <numFmt numFmtId="175" formatCode="000000"/>
    <numFmt numFmtId="176" formatCode="d/m/yy"/>
    <numFmt numFmtId="177" formatCode="0.0000"/>
    <numFmt numFmtId="178" formatCode="0.000000000"/>
    <numFmt numFmtId="179" formatCode="0.00000000"/>
    <numFmt numFmtId="180" formatCode="0.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"/>
    <numFmt numFmtId="190" formatCode="#,##0.00\ _$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_ * #,##0.000_)\ _$_ ;_ * \(#,##0.000\)\ _$_ ;_ * &quot;-&quot;???_)\ _$_ ;_ @_ "/>
    <numFmt numFmtId="195" formatCode="#,##0.00\ &quot;$&quot;"/>
    <numFmt numFmtId="196" formatCode="#,##0.000"/>
    <numFmt numFmtId="197" formatCode="#,##0.000\ &quot;$&quot;"/>
    <numFmt numFmtId="198" formatCode="0.0"/>
    <numFmt numFmtId="199" formatCode="#,##0.0\ _$_-"/>
    <numFmt numFmtId="200" formatCode="#,##0.000\ _$_-"/>
    <numFmt numFmtId="201" formatCode="#,##0.0\ &quot;$&quot;"/>
    <numFmt numFmtId="202" formatCode="#,##0.000\ _$"/>
    <numFmt numFmtId="203" formatCode="[$-C0C]d\ mmmm\ yyyy"/>
    <numFmt numFmtId="204" formatCode="#,##0.0\ _$"/>
    <numFmt numFmtId="205" formatCode="#,##0.0000\ &quot;$&quot;"/>
  </numFmts>
  <fonts count="1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CG Times"/>
      <family val="1"/>
    </font>
    <font>
      <sz val="9"/>
      <name val="Arial"/>
      <family val="2"/>
    </font>
    <font>
      <sz val="10"/>
      <name val="Century"/>
      <family val="1"/>
    </font>
    <font>
      <b/>
      <sz val="20"/>
      <name val="Arial"/>
      <family val="2"/>
    </font>
    <font>
      <sz val="20"/>
      <name val="Century S"/>
      <family val="0"/>
    </font>
    <font>
      <sz val="22"/>
      <name val="Century S"/>
      <family val="0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16"/>
      <color indexed="39"/>
      <name val="Arial"/>
      <family val="2"/>
    </font>
    <font>
      <b/>
      <sz val="18"/>
      <color indexed="40"/>
      <name val="Arial"/>
      <family val="2"/>
    </font>
    <font>
      <b/>
      <sz val="18"/>
      <color indexed="8"/>
      <name val="Arial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6"/>
      <color indexed="10"/>
      <name val="Calibri"/>
      <family val="2"/>
    </font>
    <font>
      <b/>
      <i/>
      <sz val="12"/>
      <name val="Calibri"/>
      <family val="2"/>
    </font>
    <font>
      <b/>
      <i/>
      <sz val="18"/>
      <name val="Calibri"/>
      <family val="2"/>
    </font>
    <font>
      <b/>
      <i/>
      <sz val="12"/>
      <color indexed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u val="single"/>
      <sz val="12"/>
      <name val="Calibri"/>
      <family val="2"/>
    </font>
    <font>
      <b/>
      <sz val="11"/>
      <name val="Arial"/>
      <family val="2"/>
    </font>
    <font>
      <b/>
      <sz val="18"/>
      <color indexed="17"/>
      <name val="Arial"/>
      <family val="2"/>
    </font>
    <font>
      <b/>
      <sz val="24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b/>
      <u val="single"/>
      <sz val="18"/>
      <color indexed="4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8"/>
      <color indexed="17"/>
      <name val="Calibri"/>
      <family val="2"/>
    </font>
    <font>
      <sz val="18"/>
      <color indexed="30"/>
      <name val="Calibri"/>
      <family val="2"/>
    </font>
    <font>
      <sz val="18"/>
      <color indexed="40"/>
      <name val="Arial"/>
      <family val="2"/>
    </font>
    <font>
      <b/>
      <sz val="20"/>
      <color indexed="40"/>
      <name val="Arial"/>
      <family val="2"/>
    </font>
    <font>
      <b/>
      <sz val="18"/>
      <color indexed="30"/>
      <name val="Calibri"/>
      <family val="2"/>
    </font>
    <font>
      <b/>
      <sz val="18"/>
      <color indexed="30"/>
      <name val="Arial"/>
      <family val="2"/>
    </font>
    <font>
      <b/>
      <sz val="14"/>
      <color indexed="8"/>
      <name val="Arial"/>
      <family val="2"/>
    </font>
    <font>
      <b/>
      <i/>
      <sz val="10"/>
      <color indexed="10"/>
      <name val="Arial"/>
      <family val="2"/>
    </font>
    <font>
      <b/>
      <sz val="24"/>
      <color indexed="40"/>
      <name val="Arial"/>
      <family val="2"/>
    </font>
    <font>
      <b/>
      <u val="single"/>
      <sz val="22"/>
      <color indexed="4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60"/>
      <name val="Calibri"/>
      <family val="2"/>
    </font>
    <font>
      <b/>
      <sz val="26"/>
      <color indexed="10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22"/>
      <color indexed="40"/>
      <name val="Arial"/>
      <family val="2"/>
    </font>
    <font>
      <b/>
      <sz val="28"/>
      <color indexed="40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u val="single"/>
      <sz val="9"/>
      <color rgb="FFFF0000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u val="single"/>
      <sz val="18"/>
      <color rgb="FF00B0F0"/>
      <name val="Arial"/>
      <family val="2"/>
    </font>
    <font>
      <b/>
      <sz val="18"/>
      <color rgb="FF00B0F0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FF"/>
      <name val="Arial"/>
      <family val="2"/>
    </font>
    <font>
      <b/>
      <sz val="14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18"/>
      <color rgb="FF00B050"/>
      <name val="Calibri"/>
      <family val="2"/>
    </font>
    <font>
      <sz val="18"/>
      <color rgb="FF0070C0"/>
      <name val="Calibri"/>
      <family val="2"/>
    </font>
    <font>
      <sz val="18"/>
      <color rgb="FF00B0F0"/>
      <name val="Arial"/>
      <family val="2"/>
    </font>
    <font>
      <b/>
      <sz val="20"/>
      <color rgb="FF00B0F0"/>
      <name val="Arial"/>
      <family val="2"/>
    </font>
    <font>
      <b/>
      <sz val="18"/>
      <color rgb="FF00B050"/>
      <name val="Arial"/>
      <family val="2"/>
    </font>
    <font>
      <b/>
      <sz val="18"/>
      <color rgb="FF0070C0"/>
      <name val="Calibri"/>
      <family val="2"/>
    </font>
    <font>
      <b/>
      <sz val="18"/>
      <color rgb="FF0070C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28"/>
      <color rgb="FF00B0F0"/>
      <name val="Arial"/>
      <family val="2"/>
    </font>
    <font>
      <b/>
      <sz val="20"/>
      <color rgb="FFFF0000"/>
      <name val="Arial"/>
      <family val="2"/>
    </font>
    <font>
      <b/>
      <sz val="16"/>
      <color rgb="FF0000FF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22"/>
      <color rgb="FF00B0F0"/>
      <name val="Arial"/>
      <family val="2"/>
    </font>
    <font>
      <b/>
      <sz val="24"/>
      <color rgb="FF00B0F0"/>
      <name val="Arial"/>
      <family val="2"/>
    </font>
    <font>
      <b/>
      <sz val="22"/>
      <color theme="1"/>
      <name val="Arial"/>
      <family val="2"/>
    </font>
    <font>
      <b/>
      <sz val="24"/>
      <color rgb="FFFF0000"/>
      <name val="Arial"/>
      <family val="2"/>
    </font>
    <font>
      <b/>
      <sz val="22"/>
      <color rgb="FF00B0F0"/>
      <name val="Arial"/>
      <family val="2"/>
    </font>
    <font>
      <b/>
      <sz val="16"/>
      <color theme="1"/>
      <name val="Calibri"/>
      <family val="2"/>
    </font>
    <font>
      <b/>
      <sz val="16"/>
      <color rgb="FFC00000"/>
      <name val="Calibri"/>
      <family val="2"/>
    </font>
    <font>
      <sz val="18"/>
      <color theme="1"/>
      <name val="Arial"/>
      <family val="2"/>
    </font>
    <font>
      <b/>
      <sz val="26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C832"/>
        <bgColor indexed="64"/>
      </patternFill>
    </fill>
    <fill>
      <patternFill patternType="solid">
        <fgColor rgb="FFB3C832"/>
        <bgColor indexed="64"/>
      </patternFill>
    </fill>
    <fill>
      <patternFill patternType="solid">
        <fgColor theme="3" tint="0.799979984760284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double"/>
    </border>
    <border>
      <left>
        <color indexed="63"/>
      </left>
      <right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11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12" fillId="38" borderId="1" applyNumberFormat="0" applyAlignment="0" applyProtection="0"/>
    <xf numFmtId="0" fontId="4" fillId="39" borderId="2" applyNumberFormat="0" applyAlignment="0" applyProtection="0"/>
    <xf numFmtId="0" fontId="113" fillId="0" borderId="3" applyNumberFormat="0" applyFill="0" applyAlignment="0" applyProtection="0"/>
    <xf numFmtId="0" fontId="5" fillId="40" borderId="4" applyNumberFormat="0" applyAlignment="0" applyProtection="0"/>
    <xf numFmtId="0" fontId="114" fillId="41" borderId="1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115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43" borderId="0" applyNumberFormat="0" applyBorder="0" applyAlignment="0" applyProtection="0"/>
    <xf numFmtId="0" fontId="116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9" applyNumberFormat="0" applyFont="0" applyAlignment="0" applyProtection="0"/>
    <xf numFmtId="0" fontId="14" fillId="3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7" fillId="46" borderId="0" applyNumberFormat="0" applyBorder="0" applyAlignment="0" applyProtection="0"/>
    <xf numFmtId="0" fontId="118" fillId="38" borderId="11" applyNumberFormat="0" applyAlignment="0" applyProtection="0"/>
    <xf numFmtId="0" fontId="1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12" applyNumberFormat="0" applyFill="0" applyAlignment="0" applyProtection="0"/>
    <xf numFmtId="0" fontId="122" fillId="0" borderId="13" applyNumberFormat="0" applyFill="0" applyAlignment="0" applyProtection="0"/>
    <xf numFmtId="0" fontId="123" fillId="0" borderId="14" applyNumberFormat="0" applyFill="0" applyAlignment="0" applyProtection="0"/>
    <xf numFmtId="0" fontId="123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24" fillId="47" borderId="16" applyNumberFormat="0" applyAlignment="0" applyProtection="0"/>
    <xf numFmtId="0" fontId="17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8" fillId="0" borderId="0" xfId="87" applyFont="1" applyBorder="1" applyAlignment="1">
      <alignment horizontal="center" vertical="center" wrapText="1"/>
      <protection/>
    </xf>
    <xf numFmtId="0" fontId="18" fillId="0" borderId="0" xfId="87" applyFont="1" applyAlignment="1">
      <alignment horizontal="center" vertical="center" wrapText="1"/>
      <protection/>
    </xf>
    <xf numFmtId="0" fontId="0" fillId="0" borderId="0" xfId="87" applyBorder="1" applyAlignment="1">
      <alignment/>
      <protection/>
    </xf>
    <xf numFmtId="0" fontId="0" fillId="0" borderId="0" xfId="87" applyFill="1" applyBorder="1">
      <alignment/>
      <protection/>
    </xf>
    <xf numFmtId="0" fontId="0" fillId="0" borderId="0" xfId="87">
      <alignment/>
      <protection/>
    </xf>
    <xf numFmtId="0" fontId="21" fillId="0" borderId="17" xfId="87" applyFont="1" applyFill="1" applyBorder="1" applyAlignment="1">
      <alignment horizontal="center"/>
      <protection/>
    </xf>
    <xf numFmtId="0" fontId="0" fillId="0" borderId="0" xfId="87" applyBorder="1">
      <alignment/>
      <protection/>
    </xf>
    <xf numFmtId="0" fontId="19" fillId="0" borderId="18" xfId="87" applyFont="1" applyBorder="1" applyAlignment="1">
      <alignment horizontal="center"/>
      <protection/>
    </xf>
    <xf numFmtId="0" fontId="19" fillId="0" borderId="19" xfId="87" applyFont="1" applyBorder="1" applyAlignment="1">
      <alignment horizontal="center"/>
      <protection/>
    </xf>
    <xf numFmtId="0" fontId="0" fillId="0" borderId="0" xfId="87" applyAlignment="1">
      <alignment/>
      <protection/>
    </xf>
    <xf numFmtId="0" fontId="21" fillId="0" borderId="17" xfId="87" applyFont="1" applyBorder="1" applyAlignment="1">
      <alignment horizontal="center"/>
      <protection/>
    </xf>
    <xf numFmtId="0" fontId="19" fillId="0" borderId="20" xfId="87" applyFont="1" applyFill="1" applyBorder="1" applyAlignment="1">
      <alignment horizontal="center"/>
      <protection/>
    </xf>
    <xf numFmtId="0" fontId="0" fillId="0" borderId="0" xfId="87" applyFill="1" applyBorder="1" applyAlignment="1">
      <alignment/>
      <protection/>
    </xf>
    <xf numFmtId="0" fontId="19" fillId="0" borderId="19" xfId="87" applyFont="1" applyFill="1" applyBorder="1" applyAlignment="1">
      <alignment horizontal="center"/>
      <protection/>
    </xf>
    <xf numFmtId="0" fontId="19" fillId="0" borderId="21" xfId="87" applyFont="1" applyFill="1" applyBorder="1" applyAlignment="1">
      <alignment horizontal="center"/>
      <protection/>
    </xf>
    <xf numFmtId="0" fontId="21" fillId="0" borderId="22" xfId="87" applyFont="1" applyBorder="1" applyAlignment="1">
      <alignment horizontal="center"/>
      <protection/>
    </xf>
    <xf numFmtId="0" fontId="18" fillId="0" borderId="17" xfId="87" applyFont="1" applyFill="1" applyBorder="1" applyAlignment="1">
      <alignment/>
      <protection/>
    </xf>
    <xf numFmtId="0" fontId="0" fillId="0" borderId="0" xfId="87" applyFill="1">
      <alignment/>
      <protection/>
    </xf>
    <xf numFmtId="0" fontId="18" fillId="0" borderId="0" xfId="87" applyFont="1" applyFill="1" applyBorder="1" applyAlignment="1">
      <alignment/>
      <protection/>
    </xf>
    <xf numFmtId="173" fontId="18" fillId="0" borderId="0" xfId="87" applyNumberFormat="1" applyFont="1" applyFill="1" applyBorder="1" applyAlignment="1">
      <alignment horizontal="center" vertical="center" wrapText="1"/>
      <protection/>
    </xf>
    <xf numFmtId="0" fontId="18" fillId="0" borderId="0" xfId="8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23" xfId="87" applyFont="1" applyBorder="1" applyAlignment="1">
      <alignment horizontal="center"/>
      <protection/>
    </xf>
    <xf numFmtId="0" fontId="19" fillId="0" borderId="24" xfId="87" applyFont="1" applyBorder="1" applyAlignment="1">
      <alignment horizontal="center"/>
      <protection/>
    </xf>
    <xf numFmtId="0" fontId="19" fillId="0" borderId="25" xfId="87" applyFont="1" applyBorder="1" applyAlignment="1">
      <alignment horizontal="center"/>
      <protection/>
    </xf>
    <xf numFmtId="0" fontId="19" fillId="0" borderId="26" xfId="87" applyFont="1" applyBorder="1" applyAlignment="1">
      <alignment horizontal="center"/>
      <protection/>
    </xf>
    <xf numFmtId="0" fontId="19" fillId="0" borderId="23" xfId="87" applyFont="1" applyFill="1" applyBorder="1" applyAlignment="1">
      <alignment horizontal="center"/>
      <protection/>
    </xf>
    <xf numFmtId="0" fontId="19" fillId="0" borderId="26" xfId="87" applyFont="1" applyFill="1" applyBorder="1" applyAlignment="1">
      <alignment horizontal="center"/>
      <protection/>
    </xf>
    <xf numFmtId="0" fontId="19" fillId="0" borderId="25" xfId="87" applyFont="1" applyFill="1" applyBorder="1" applyAlignment="1">
      <alignment horizontal="center"/>
      <protection/>
    </xf>
    <xf numFmtId="0" fontId="19" fillId="0" borderId="24" xfId="87" applyFont="1" applyFill="1" applyBorder="1" applyAlignment="1">
      <alignment horizontal="center"/>
      <protection/>
    </xf>
    <xf numFmtId="0" fontId="21" fillId="0" borderId="27" xfId="87" applyFont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 horizontal="center"/>
    </xf>
    <xf numFmtId="0" fontId="29" fillId="0" borderId="18" xfId="87" applyFont="1" applyBorder="1">
      <alignment/>
      <protection/>
    </xf>
    <xf numFmtId="0" fontId="29" fillId="0" borderId="19" xfId="87" applyFont="1" applyBorder="1">
      <alignment/>
      <protection/>
    </xf>
    <xf numFmtId="0" fontId="29" fillId="0" borderId="21" xfId="87" applyFont="1" applyBorder="1">
      <alignment/>
      <protection/>
    </xf>
    <xf numFmtId="0" fontId="27" fillId="0" borderId="0" xfId="87" applyFont="1">
      <alignment/>
      <protection/>
    </xf>
    <xf numFmtId="0" fontId="30" fillId="0" borderId="17" xfId="87" applyFont="1" applyFill="1" applyBorder="1" applyAlignment="1">
      <alignment horizontal="left"/>
      <protection/>
    </xf>
    <xf numFmtId="0" fontId="27" fillId="0" borderId="17" xfId="87" applyFont="1" applyFill="1" applyBorder="1" applyAlignment="1">
      <alignment/>
      <protection/>
    </xf>
    <xf numFmtId="0" fontId="27" fillId="0" borderId="0" xfId="87" applyFont="1" applyBorder="1">
      <alignment/>
      <protection/>
    </xf>
    <xf numFmtId="173" fontId="20" fillId="0" borderId="17" xfId="87" applyNumberFormat="1" applyFont="1" applyFill="1" applyBorder="1" applyAlignment="1">
      <alignment horizontal="center" vertical="center" wrapText="1"/>
      <protection/>
    </xf>
    <xf numFmtId="0" fontId="27" fillId="0" borderId="0" xfId="87" applyFont="1" applyFill="1" applyBorder="1">
      <alignment/>
      <protection/>
    </xf>
    <xf numFmtId="0" fontId="20" fillId="0" borderId="17" xfId="87" applyFont="1" applyFill="1" applyBorder="1" applyAlignment="1">
      <alignment/>
      <protection/>
    </xf>
    <xf numFmtId="0" fontId="30" fillId="0" borderId="28" xfId="87" applyFont="1" applyBorder="1" applyAlignment="1">
      <alignment horizontal="left"/>
      <protection/>
    </xf>
    <xf numFmtId="0" fontId="30" fillId="0" borderId="17" xfId="87" applyFont="1" applyBorder="1" applyAlignment="1">
      <alignment/>
      <protection/>
    </xf>
    <xf numFmtId="0" fontId="30" fillId="0" borderId="17" xfId="87" applyFont="1" applyBorder="1" applyAlignment="1">
      <alignment horizontal="left"/>
      <protection/>
    </xf>
    <xf numFmtId="0" fontId="29" fillId="0" borderId="19" xfId="87" applyFont="1" applyFill="1" applyBorder="1">
      <alignment/>
      <protection/>
    </xf>
    <xf numFmtId="0" fontId="29" fillId="0" borderId="21" xfId="87" applyFont="1" applyFill="1" applyBorder="1">
      <alignment/>
      <protection/>
    </xf>
    <xf numFmtId="0" fontId="29" fillId="0" borderId="20" xfId="87" applyFont="1" applyBorder="1">
      <alignment/>
      <protection/>
    </xf>
    <xf numFmtId="0" fontId="29" fillId="0" borderId="29" xfId="87" applyFont="1" applyBorder="1">
      <alignment/>
      <protection/>
    </xf>
    <xf numFmtId="195" fontId="0" fillId="0" borderId="0" xfId="0" applyNumberFormat="1" applyBorder="1" applyAlignment="1">
      <alignment horizontal="center"/>
    </xf>
    <xf numFmtId="0" fontId="0" fillId="0" borderId="0" xfId="85" applyFont="1">
      <alignment/>
      <protection/>
    </xf>
    <xf numFmtId="0" fontId="0" fillId="0" borderId="0" xfId="85" applyFont="1" applyBorder="1">
      <alignment/>
      <protection/>
    </xf>
    <xf numFmtId="0" fontId="33" fillId="0" borderId="0" xfId="85" applyFont="1" applyBorder="1">
      <alignment/>
      <protection/>
    </xf>
    <xf numFmtId="0" fontId="125" fillId="0" borderId="0" xfId="85" applyFont="1" applyBorder="1" applyAlignment="1">
      <alignment wrapText="1"/>
      <protection/>
    </xf>
    <xf numFmtId="0" fontId="0" fillId="0" borderId="0" xfId="85" applyFont="1" applyBorder="1" applyAlignment="1">
      <alignment horizontal="left" vertical="center"/>
      <protection/>
    </xf>
    <xf numFmtId="0" fontId="18" fillId="0" borderId="0" xfId="85" applyFont="1" applyBorder="1" applyAlignment="1">
      <alignment vertical="center"/>
      <protection/>
    </xf>
    <xf numFmtId="0" fontId="35" fillId="0" borderId="0" xfId="85" applyFont="1">
      <alignment/>
      <protection/>
    </xf>
    <xf numFmtId="0" fontId="20" fillId="0" borderId="30" xfId="85" applyFont="1" applyFill="1" applyBorder="1" applyAlignment="1" applyProtection="1">
      <alignment horizontal="center" vertical="center"/>
      <protection locked="0"/>
    </xf>
    <xf numFmtId="0" fontId="18" fillId="0" borderId="22" xfId="85" applyFont="1" applyBorder="1" applyAlignment="1">
      <alignment vertical="center"/>
      <protection/>
    </xf>
    <xf numFmtId="0" fontId="36" fillId="0" borderId="0" xfId="85" applyFont="1" applyBorder="1" applyAlignment="1">
      <alignment vertical="center"/>
      <protection/>
    </xf>
    <xf numFmtId="0" fontId="25" fillId="0" borderId="0" xfId="85" applyFont="1" applyBorder="1" applyAlignment="1">
      <alignment horizontal="center" vertical="center"/>
      <protection/>
    </xf>
    <xf numFmtId="0" fontId="25" fillId="0" borderId="0" xfId="85" applyFont="1" applyBorder="1" applyAlignment="1">
      <alignment horizontal="center" vertical="center" wrapText="1"/>
      <protection/>
    </xf>
    <xf numFmtId="0" fontId="25" fillId="0" borderId="0" xfId="85" applyFont="1" applyBorder="1" applyAlignment="1">
      <alignment vertical="center"/>
      <protection/>
    </xf>
    <xf numFmtId="0" fontId="34" fillId="0" borderId="0" xfId="85" applyFont="1" applyBorder="1" applyAlignment="1">
      <alignment horizontal="center"/>
      <protection/>
    </xf>
    <xf numFmtId="0" fontId="34" fillId="0" borderId="0" xfId="85" applyFont="1" applyBorder="1" applyAlignment="1">
      <alignment/>
      <protection/>
    </xf>
    <xf numFmtId="0" fontId="38" fillId="0" borderId="0" xfId="85" applyFont="1" applyBorder="1" applyAlignment="1">
      <alignment/>
      <protection/>
    </xf>
    <xf numFmtId="0" fontId="0" fillId="0" borderId="0" xfId="85" applyFont="1" applyBorder="1" applyAlignment="1">
      <alignment horizontal="center"/>
      <protection/>
    </xf>
    <xf numFmtId="173" fontId="41" fillId="0" borderId="0" xfId="87" applyNumberFormat="1" applyFont="1" applyFill="1" applyBorder="1" applyAlignment="1">
      <alignment horizontal="center" vertical="center" wrapText="1"/>
      <protection/>
    </xf>
    <xf numFmtId="0" fontId="41" fillId="0" borderId="0" xfId="87" applyFont="1" applyFill="1" applyBorder="1">
      <alignment/>
      <protection/>
    </xf>
    <xf numFmtId="0" fontId="40" fillId="0" borderId="0" xfId="87" applyFont="1">
      <alignment/>
      <protection/>
    </xf>
    <xf numFmtId="0" fontId="18" fillId="0" borderId="31" xfId="85" applyFont="1" applyBorder="1" applyAlignment="1">
      <alignment horizontal="left" vertical="center"/>
      <protection/>
    </xf>
    <xf numFmtId="0" fontId="0" fillId="0" borderId="32" xfId="85" applyFont="1" applyBorder="1">
      <alignment/>
      <protection/>
    </xf>
    <xf numFmtId="0" fontId="0" fillId="0" borderId="33" xfId="85" applyFont="1" applyBorder="1">
      <alignment/>
      <protection/>
    </xf>
    <xf numFmtId="0" fontId="0" fillId="0" borderId="34" xfId="87" applyBorder="1">
      <alignment/>
      <protection/>
    </xf>
    <xf numFmtId="0" fontId="19" fillId="0" borderId="35" xfId="87" applyFont="1" applyBorder="1" applyAlignment="1">
      <alignment horizontal="center"/>
      <protection/>
    </xf>
    <xf numFmtId="0" fontId="19" fillId="0" borderId="30" xfId="87" applyFont="1" applyBorder="1" applyAlignment="1">
      <alignment horizontal="center"/>
      <protection/>
    </xf>
    <xf numFmtId="0" fontId="19" fillId="0" borderId="36" xfId="87" applyFont="1" applyBorder="1" applyAlignment="1">
      <alignment horizontal="center"/>
      <protection/>
    </xf>
    <xf numFmtId="0" fontId="29" fillId="0" borderId="35" xfId="87" applyFont="1" applyBorder="1">
      <alignment/>
      <protection/>
    </xf>
    <xf numFmtId="0" fontId="29" fillId="0" borderId="37" xfId="87" applyFont="1" applyBorder="1">
      <alignment/>
      <protection/>
    </xf>
    <xf numFmtId="0" fontId="29" fillId="0" borderId="30" xfId="87" applyFont="1" applyBorder="1">
      <alignment/>
      <protection/>
    </xf>
    <xf numFmtId="0" fontId="29" fillId="0" borderId="38" xfId="87" applyFont="1" applyBorder="1">
      <alignment/>
      <protection/>
    </xf>
    <xf numFmtId="0" fontId="40" fillId="0" borderId="0" xfId="87" applyFont="1" applyFill="1" applyBorder="1" applyAlignment="1">
      <alignment vertical="center"/>
      <protection/>
    </xf>
    <xf numFmtId="0" fontId="0" fillId="0" borderId="30" xfId="87" applyFill="1" applyBorder="1" applyAlignment="1" applyProtection="1">
      <alignment/>
      <protection locked="0"/>
    </xf>
    <xf numFmtId="0" fontId="39" fillId="0" borderId="0" xfId="87" applyNumberFormat="1" applyFont="1" applyBorder="1" applyAlignment="1">
      <alignment horizontal="center" vertical="center"/>
      <protection/>
    </xf>
    <xf numFmtId="173" fontId="41" fillId="0" borderId="39" xfId="87" applyNumberFormat="1" applyFont="1" applyFill="1" applyBorder="1" applyAlignment="1">
      <alignment horizontal="center" vertical="center" wrapText="1"/>
      <protection/>
    </xf>
    <xf numFmtId="202" fontId="0" fillId="0" borderId="0" xfId="87" applyNumberFormat="1" applyBorder="1" applyAlignment="1">
      <alignment/>
      <protection/>
    </xf>
    <xf numFmtId="202" fontId="27" fillId="0" borderId="17" xfId="87" applyNumberFormat="1" applyFont="1" applyFill="1" applyBorder="1" applyAlignment="1">
      <alignment/>
      <protection/>
    </xf>
    <xf numFmtId="202" fontId="41" fillId="0" borderId="0" xfId="87" applyNumberFormat="1" applyFont="1" applyFill="1" applyBorder="1" applyAlignment="1">
      <alignment horizontal="center" vertical="center" wrapText="1"/>
      <protection/>
    </xf>
    <xf numFmtId="202" fontId="0" fillId="0" borderId="0" xfId="87" applyNumberFormat="1" applyFill="1" applyBorder="1">
      <alignment/>
      <protection/>
    </xf>
    <xf numFmtId="202" fontId="20" fillId="0" borderId="17" xfId="87" applyNumberFormat="1" applyFont="1" applyFill="1" applyBorder="1" applyAlignment="1">
      <alignment horizontal="center" vertical="center" wrapText="1"/>
      <protection/>
    </xf>
    <xf numFmtId="0" fontId="27" fillId="0" borderId="0" xfId="87" applyFont="1" applyFill="1" applyBorder="1" applyAlignment="1">
      <alignment/>
      <protection/>
    </xf>
    <xf numFmtId="202" fontId="27" fillId="0" borderId="0" xfId="87" applyNumberFormat="1" applyFont="1" applyFill="1" applyBorder="1" applyAlignment="1">
      <alignment/>
      <protection/>
    </xf>
    <xf numFmtId="0" fontId="29" fillId="0" borderId="37" xfId="87" applyFont="1" applyFill="1" applyBorder="1">
      <alignment/>
      <protection/>
    </xf>
    <xf numFmtId="0" fontId="29" fillId="0" borderId="30" xfId="87" applyFont="1" applyFill="1" applyBorder="1">
      <alignment/>
      <protection/>
    </xf>
    <xf numFmtId="202" fontId="18" fillId="0" borderId="17" xfId="87" applyNumberFormat="1" applyFont="1" applyFill="1" applyBorder="1" applyAlignment="1">
      <alignment/>
      <protection/>
    </xf>
    <xf numFmtId="0" fontId="21" fillId="0" borderId="0" xfId="87" applyFont="1" applyBorder="1" applyAlignment="1">
      <alignment horizontal="center"/>
      <protection/>
    </xf>
    <xf numFmtId="0" fontId="29" fillId="0" borderId="40" xfId="87" applyFont="1" applyFill="1" applyBorder="1">
      <alignment/>
      <protection/>
    </xf>
    <xf numFmtId="202" fontId="20" fillId="0" borderId="17" xfId="87" applyNumberFormat="1" applyFont="1" applyFill="1" applyBorder="1" applyAlignment="1">
      <alignment/>
      <protection/>
    </xf>
    <xf numFmtId="202" fontId="18" fillId="0" borderId="0" xfId="87" applyNumberFormat="1" applyFont="1" applyFill="1" applyBorder="1" applyAlignment="1">
      <alignment/>
      <protection/>
    </xf>
    <xf numFmtId="173" fontId="41" fillId="0" borderId="0" xfId="87" applyNumberFormat="1" applyFont="1" applyFill="1" applyBorder="1" applyAlignment="1">
      <alignment vertical="center" wrapText="1"/>
      <protection/>
    </xf>
    <xf numFmtId="173" fontId="40" fillId="0" borderId="0" xfId="87" applyNumberFormat="1" applyFont="1" applyFill="1" applyBorder="1">
      <alignment/>
      <protection/>
    </xf>
    <xf numFmtId="173" fontId="40" fillId="0" borderId="39" xfId="87" applyNumberFormat="1" applyFont="1" applyFill="1" applyBorder="1">
      <alignment/>
      <protection/>
    </xf>
    <xf numFmtId="202" fontId="18" fillId="0" borderId="0" xfId="87" applyNumberFormat="1" applyFont="1" applyFill="1" applyBorder="1" applyAlignment="1">
      <alignment horizontal="center" vertical="center" wrapText="1"/>
      <protection/>
    </xf>
    <xf numFmtId="202" fontId="0" fillId="0" borderId="0" xfId="87" applyNumberFormat="1">
      <alignment/>
      <protection/>
    </xf>
    <xf numFmtId="195" fontId="27" fillId="0" borderId="0" xfId="87" applyNumberFormat="1" applyFont="1" applyProtection="1">
      <alignment/>
      <protection hidden="1"/>
    </xf>
    <xf numFmtId="195" fontId="0" fillId="0" borderId="0" xfId="87" applyNumberFormat="1" applyBorder="1" applyProtection="1">
      <alignment/>
      <protection hidden="1"/>
    </xf>
    <xf numFmtId="195" fontId="27" fillId="0" borderId="0" xfId="87" applyNumberFormat="1" applyFont="1" applyFill="1" applyBorder="1" applyProtection="1">
      <alignment/>
      <protection hidden="1"/>
    </xf>
    <xf numFmtId="195" fontId="0" fillId="0" borderId="0" xfId="87" applyNumberFormat="1" applyProtection="1">
      <alignment/>
      <protection hidden="1"/>
    </xf>
    <xf numFmtId="195" fontId="41" fillId="0" borderId="0" xfId="87" applyNumberFormat="1" applyFont="1" applyFill="1" applyBorder="1" applyAlignment="1" applyProtection="1">
      <alignment horizontal="center" vertical="center" wrapText="1"/>
      <protection hidden="1"/>
    </xf>
    <xf numFmtId="195" fontId="41" fillId="0" borderId="0" xfId="87" applyNumberFormat="1" applyFont="1" applyFill="1" applyBorder="1" applyAlignment="1" applyProtection="1">
      <alignment vertical="center" wrapText="1"/>
      <protection hidden="1"/>
    </xf>
    <xf numFmtId="195" fontId="20" fillId="0" borderId="0" xfId="87" applyNumberFormat="1" applyFont="1" applyBorder="1" applyAlignment="1" applyProtection="1">
      <alignment/>
      <protection hidden="1"/>
    </xf>
    <xf numFmtId="195" fontId="40" fillId="0" borderId="0" xfId="87" applyNumberFormat="1" applyFont="1" applyBorder="1" applyProtection="1">
      <alignment/>
      <protection hidden="1"/>
    </xf>
    <xf numFmtId="2" fontId="126" fillId="48" borderId="41" xfId="87" applyNumberFormat="1" applyFont="1" applyFill="1" applyBorder="1" applyAlignment="1">
      <alignment horizontal="center" vertical="center" wrapText="1"/>
      <protection/>
    </xf>
    <xf numFmtId="2" fontId="126" fillId="48" borderId="42" xfId="87" applyNumberFormat="1" applyFont="1" applyFill="1" applyBorder="1" applyAlignment="1">
      <alignment horizontal="center" vertical="center" wrapText="1"/>
      <protection/>
    </xf>
    <xf numFmtId="0" fontId="126" fillId="48" borderId="42" xfId="87" applyFont="1" applyFill="1" applyBorder="1" applyAlignment="1">
      <alignment horizontal="center" vertical="center" wrapText="1"/>
      <protection/>
    </xf>
    <xf numFmtId="0" fontId="40" fillId="0" borderId="43" xfId="87" applyFont="1" applyBorder="1">
      <alignment/>
      <protection/>
    </xf>
    <xf numFmtId="0" fontId="19" fillId="0" borderId="20" xfId="87" applyFont="1" applyBorder="1" applyAlignment="1">
      <alignment horizontal="center"/>
      <protection/>
    </xf>
    <xf numFmtId="0" fontId="30" fillId="0" borderId="0" xfId="87" applyFont="1" applyBorder="1" applyAlignment="1">
      <alignment/>
      <protection/>
    </xf>
    <xf numFmtId="0" fontId="41" fillId="0" borderId="44" xfId="87" applyFont="1" applyBorder="1" applyAlignment="1">
      <alignment horizontal="center" vertical="center"/>
      <protection/>
    </xf>
    <xf numFmtId="190" fontId="0" fillId="0" borderId="0" xfId="0" applyNumberFormat="1" applyFill="1" applyBorder="1" applyAlignment="1">
      <alignment horizontal="center"/>
    </xf>
    <xf numFmtId="0" fontId="19" fillId="0" borderId="19" xfId="87" applyFont="1" applyBorder="1" applyAlignment="1" applyProtection="1">
      <alignment horizontal="center"/>
      <protection locked="0"/>
    </xf>
    <xf numFmtId="0" fontId="41" fillId="0" borderId="29" xfId="87" applyFont="1" applyBorder="1" applyAlignment="1">
      <alignment horizontal="center" vertical="center"/>
      <protection/>
    </xf>
    <xf numFmtId="0" fontId="19" fillId="0" borderId="0" xfId="87" applyFont="1" applyBorder="1" applyAlignment="1">
      <alignment horizontal="center"/>
      <protection/>
    </xf>
    <xf numFmtId="173" fontId="41" fillId="0" borderId="31" xfId="87" applyNumberFormat="1" applyFont="1" applyFill="1" applyBorder="1" applyAlignment="1">
      <alignment horizontal="center" vertical="center" wrapText="1"/>
      <protection/>
    </xf>
    <xf numFmtId="0" fontId="29" fillId="0" borderId="23" xfId="87" applyFont="1" applyBorder="1" applyAlignment="1">
      <alignment horizontal="left"/>
      <protection/>
    </xf>
    <xf numFmtId="0" fontId="19" fillId="0" borderId="45" xfId="87" applyFont="1" applyBorder="1" applyAlignment="1">
      <alignment horizontal="center"/>
      <protection/>
    </xf>
    <xf numFmtId="0" fontId="32" fillId="0" borderId="17" xfId="87" applyFont="1" applyBorder="1" applyAlignment="1">
      <alignment horizontal="center"/>
      <protection/>
    </xf>
    <xf numFmtId="0" fontId="44" fillId="0" borderId="17" xfId="87" applyFont="1" applyBorder="1" applyAlignment="1">
      <alignment/>
      <protection/>
    </xf>
    <xf numFmtId="0" fontId="19" fillId="0" borderId="29" xfId="87" applyFont="1" applyBorder="1" applyAlignment="1" applyProtection="1">
      <alignment horizontal="center"/>
      <protection locked="0"/>
    </xf>
    <xf numFmtId="0" fontId="19" fillId="0" borderId="18" xfId="87" applyFont="1" applyBorder="1" applyAlignment="1" applyProtection="1">
      <alignment horizontal="center"/>
      <protection locked="0"/>
    </xf>
    <xf numFmtId="202" fontId="41" fillId="0" borderId="39" xfId="87" applyNumberFormat="1" applyFont="1" applyFill="1" applyBorder="1" applyAlignment="1">
      <alignment horizontal="center" vertical="center" wrapText="1"/>
      <protection/>
    </xf>
    <xf numFmtId="0" fontId="43" fillId="0" borderId="46" xfId="87" applyFont="1" applyBorder="1">
      <alignment/>
      <protection/>
    </xf>
    <xf numFmtId="0" fontId="41" fillId="0" borderId="31" xfId="87" applyFont="1" applyBorder="1" applyAlignment="1">
      <alignment horizontal="center" vertical="center"/>
      <protection/>
    </xf>
    <xf numFmtId="0" fontId="0" fillId="0" borderId="31" xfId="87" applyBorder="1" applyAlignment="1" applyProtection="1">
      <alignment horizontal="center"/>
      <protection locked="0"/>
    </xf>
    <xf numFmtId="195" fontId="41" fillId="0" borderId="31" xfId="87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87" applyFont="1" applyFill="1" applyBorder="1" applyAlignment="1">
      <alignment horizontal="center"/>
      <protection/>
    </xf>
    <xf numFmtId="0" fontId="29" fillId="0" borderId="0" xfId="87" applyFont="1" applyFill="1" applyBorder="1">
      <alignment/>
      <protection/>
    </xf>
    <xf numFmtId="173" fontId="41" fillId="0" borderId="47" xfId="87" applyNumberFormat="1" applyFont="1" applyFill="1" applyBorder="1" applyAlignment="1">
      <alignment horizontal="center" vertical="center" wrapText="1"/>
      <protection/>
    </xf>
    <xf numFmtId="173" fontId="41" fillId="0" borderId="28" xfId="87" applyNumberFormat="1" applyFont="1" applyFill="1" applyBorder="1" applyAlignment="1">
      <alignment horizontal="center" vertical="center" wrapText="1"/>
      <protection/>
    </xf>
    <xf numFmtId="195" fontId="41" fillId="0" borderId="39" xfId="87" applyNumberFormat="1" applyFont="1" applyFill="1" applyBorder="1" applyAlignment="1" applyProtection="1">
      <alignment horizontal="center" vertical="center" wrapText="1"/>
      <protection hidden="1"/>
    </xf>
    <xf numFmtId="0" fontId="39" fillId="0" borderId="17" xfId="87" applyNumberFormat="1" applyFont="1" applyBorder="1" applyAlignment="1">
      <alignment horizontal="center" vertical="center"/>
      <protection/>
    </xf>
    <xf numFmtId="0" fontId="41" fillId="0" borderId="48" xfId="87" applyFont="1" applyBorder="1" applyAlignment="1">
      <alignment horizontal="center" vertical="center"/>
      <protection/>
    </xf>
    <xf numFmtId="202" fontId="126" fillId="48" borderId="49" xfId="87" applyNumberFormat="1" applyFont="1" applyFill="1" applyBorder="1" applyAlignment="1">
      <alignment horizontal="center" vertical="center" wrapText="1"/>
      <protection/>
    </xf>
    <xf numFmtId="0" fontId="126" fillId="48" borderId="50" xfId="87" applyFont="1" applyFill="1" applyBorder="1" applyAlignment="1">
      <alignment horizontal="center" vertical="center" wrapText="1"/>
      <protection/>
    </xf>
    <xf numFmtId="0" fontId="0" fillId="0" borderId="18" xfId="87" applyBorder="1">
      <alignment/>
      <protection/>
    </xf>
    <xf numFmtId="0" fontId="0" fillId="0" borderId="51" xfId="87" applyBorder="1">
      <alignment/>
      <protection/>
    </xf>
    <xf numFmtId="0" fontId="127" fillId="0" borderId="20" xfId="87" applyFont="1" applyFill="1" applyBorder="1" applyAlignment="1">
      <alignment horizontal="center"/>
      <protection/>
    </xf>
    <xf numFmtId="0" fontId="127" fillId="0" borderId="20" xfId="87" applyFont="1" applyFill="1" applyBorder="1">
      <alignment/>
      <protection/>
    </xf>
    <xf numFmtId="0" fontId="127" fillId="0" borderId="30" xfId="87" applyFont="1" applyFill="1" applyBorder="1" applyAlignment="1">
      <alignment horizontal="center"/>
      <protection/>
    </xf>
    <xf numFmtId="0" fontId="127" fillId="0" borderId="19" xfId="87" applyFont="1" applyFill="1" applyBorder="1">
      <alignment/>
      <protection/>
    </xf>
    <xf numFmtId="0" fontId="127" fillId="0" borderId="38" xfId="87" applyFont="1" applyFill="1" applyBorder="1" applyAlignment="1">
      <alignment horizontal="center"/>
      <protection/>
    </xf>
    <xf numFmtId="0" fontId="127" fillId="0" borderId="21" xfId="87" applyFont="1" applyFill="1" applyBorder="1">
      <alignment/>
      <protection/>
    </xf>
    <xf numFmtId="0" fontId="41" fillId="0" borderId="43" xfId="87" applyFont="1" applyFill="1" applyBorder="1" applyAlignment="1">
      <alignment horizontal="center" vertical="center"/>
      <protection/>
    </xf>
    <xf numFmtId="0" fontId="41" fillId="0" borderId="36" xfId="87" applyFont="1" applyFill="1" applyBorder="1" applyAlignment="1">
      <alignment horizontal="center" vertical="center"/>
      <protection/>
    </xf>
    <xf numFmtId="0" fontId="128" fillId="49" borderId="0" xfId="0" applyNumberFormat="1" applyFont="1" applyFill="1" applyBorder="1" applyAlignment="1">
      <alignment vertical="center"/>
    </xf>
    <xf numFmtId="0" fontId="129" fillId="49" borderId="0" xfId="0" applyNumberFormat="1" applyFont="1" applyFill="1" applyBorder="1" applyAlignment="1">
      <alignment vertical="top" wrapText="1"/>
    </xf>
    <xf numFmtId="195" fontId="0" fillId="50" borderId="0" xfId="0" applyNumberFormat="1" applyFont="1" applyFill="1" applyBorder="1" applyAlignment="1">
      <alignment/>
    </xf>
    <xf numFmtId="0" fontId="40" fillId="0" borderId="52" xfId="87" applyFont="1" applyBorder="1">
      <alignment/>
      <protection/>
    </xf>
    <xf numFmtId="0" fontId="18" fillId="51" borderId="30" xfId="85" applyFont="1" applyFill="1" applyBorder="1" applyAlignment="1">
      <alignment vertical="center"/>
      <protection/>
    </xf>
    <xf numFmtId="0" fontId="18" fillId="51" borderId="53" xfId="85" applyFont="1" applyFill="1" applyBorder="1" applyAlignment="1">
      <alignment vertical="center"/>
      <protection/>
    </xf>
    <xf numFmtId="0" fontId="18" fillId="51" borderId="36" xfId="85" applyFont="1" applyFill="1" applyBorder="1" applyAlignment="1">
      <alignment vertical="center"/>
      <protection/>
    </xf>
    <xf numFmtId="0" fontId="18" fillId="51" borderId="37" xfId="85" applyFont="1" applyFill="1" applyBorder="1" applyAlignment="1">
      <alignment vertical="center"/>
      <protection/>
    </xf>
    <xf numFmtId="0" fontId="18" fillId="51" borderId="30" xfId="85" applyFont="1" applyFill="1" applyBorder="1" applyAlignment="1">
      <alignment horizontal="center" vertical="center"/>
      <protection/>
    </xf>
    <xf numFmtId="0" fontId="0" fillId="51" borderId="54" xfId="0" applyFill="1" applyBorder="1" applyAlignment="1">
      <alignment/>
    </xf>
    <xf numFmtId="0" fontId="126" fillId="51" borderId="55" xfId="87" applyFont="1" applyFill="1" applyBorder="1" applyAlignment="1">
      <alignment horizontal="center" vertical="center" wrapText="1"/>
      <protection/>
    </xf>
    <xf numFmtId="0" fontId="126" fillId="51" borderId="56" xfId="87" applyFont="1" applyFill="1" applyBorder="1" applyAlignment="1">
      <alignment horizontal="center" vertical="center" wrapText="1"/>
      <protection/>
    </xf>
    <xf numFmtId="0" fontId="130" fillId="51" borderId="57" xfId="87" applyFont="1" applyFill="1" applyBorder="1" applyAlignment="1">
      <alignment horizontal="center" vertical="center" wrapText="1"/>
      <protection/>
    </xf>
    <xf numFmtId="0" fontId="126" fillId="51" borderId="42" xfId="87" applyFont="1" applyFill="1" applyBorder="1" applyAlignment="1">
      <alignment horizontal="center" vertical="center" wrapText="1"/>
      <protection/>
    </xf>
    <xf numFmtId="0" fontId="131" fillId="49" borderId="0" xfId="0" applyNumberFormat="1" applyFont="1" applyFill="1" applyBorder="1" applyAlignment="1">
      <alignment horizontal="center" vertical="top"/>
    </xf>
    <xf numFmtId="173" fontId="42" fillId="0" borderId="19" xfId="0" applyNumberFormat="1" applyFont="1" applyFill="1" applyBorder="1" applyAlignment="1">
      <alignment horizontal="center"/>
    </xf>
    <xf numFmtId="0" fontId="132" fillId="49" borderId="36" xfId="72" applyNumberFormat="1" applyFont="1" applyFill="1" applyBorder="1" applyAlignment="1" applyProtection="1">
      <alignment horizontal="center" vertical="top"/>
      <protection/>
    </xf>
    <xf numFmtId="0" fontId="132" fillId="49" borderId="0" xfId="72" applyNumberFormat="1" applyFont="1" applyFill="1" applyBorder="1" applyAlignment="1" applyProtection="1">
      <alignment horizontal="center" vertical="top"/>
      <protection/>
    </xf>
    <xf numFmtId="0" fontId="133" fillId="49" borderId="36" xfId="0" applyNumberFormat="1" applyFont="1" applyFill="1" applyBorder="1" applyAlignment="1">
      <alignment horizontal="center" vertical="center"/>
    </xf>
    <xf numFmtId="0" fontId="133" fillId="49" borderId="0" xfId="0" applyNumberFormat="1" applyFont="1" applyFill="1" applyBorder="1" applyAlignment="1">
      <alignment horizontal="center" vertical="center"/>
    </xf>
    <xf numFmtId="202" fontId="41" fillId="0" borderId="0" xfId="87" applyNumberFormat="1" applyFont="1" applyFill="1" applyBorder="1" applyAlignment="1">
      <alignment vertical="center" wrapText="1"/>
      <protection/>
    </xf>
    <xf numFmtId="0" fontId="0" fillId="0" borderId="31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4" fillId="0" borderId="0" xfId="0" applyFont="1" applyBorder="1" applyAlignment="1">
      <alignment/>
    </xf>
    <xf numFmtId="0" fontId="135" fillId="0" borderId="0" xfId="0" applyFont="1" applyBorder="1" applyAlignment="1">
      <alignment/>
    </xf>
    <xf numFmtId="1" fontId="27" fillId="0" borderId="58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95" fontId="0" fillId="0" borderId="0" xfId="0" applyNumberFormat="1" applyBorder="1" applyAlignment="1">
      <alignment/>
    </xf>
    <xf numFmtId="172" fontId="27" fillId="0" borderId="19" xfId="86" applyNumberFormat="1" applyFont="1" applyFill="1" applyBorder="1" applyAlignment="1">
      <alignment horizontal="center"/>
      <protection/>
    </xf>
    <xf numFmtId="1" fontId="29" fillId="0" borderId="59" xfId="0" applyNumberFormat="1" applyFont="1" applyFill="1" applyBorder="1" applyAlignment="1" applyProtection="1">
      <alignment horizontal="center"/>
      <protection locked="0"/>
    </xf>
    <xf numFmtId="0" fontId="133" fillId="49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wrapText="1"/>
    </xf>
    <xf numFmtId="2" fontId="136" fillId="26" borderId="29" xfId="0" applyNumberFormat="1" applyFont="1" applyFill="1" applyBorder="1" applyAlignment="1">
      <alignment horizontal="center" vertical="center" wrapText="1"/>
    </xf>
    <xf numFmtId="173" fontId="42" fillId="0" borderId="19" xfId="83" applyNumberFormat="1" applyFont="1" applyFill="1" applyBorder="1" applyAlignment="1">
      <alignment horizontal="center"/>
      <protection/>
    </xf>
    <xf numFmtId="0" fontId="136" fillId="26" borderId="29" xfId="0" applyFont="1" applyFill="1" applyBorder="1" applyAlignment="1">
      <alignment horizontal="center" vertical="center" wrapText="1"/>
    </xf>
    <xf numFmtId="195" fontId="20" fillId="0" borderId="19" xfId="0" applyNumberFormat="1" applyFont="1" applyFill="1" applyBorder="1" applyAlignment="1" applyProtection="1">
      <alignment horizontal="center"/>
      <protection hidden="1"/>
    </xf>
    <xf numFmtId="2" fontId="42" fillId="0" borderId="19" xfId="83" applyNumberFormat="1" applyFont="1" applyFill="1" applyBorder="1" applyAlignment="1">
      <alignment horizontal="center"/>
      <protection/>
    </xf>
    <xf numFmtId="195" fontId="20" fillId="0" borderId="60" xfId="0" applyNumberFormat="1" applyFont="1" applyFill="1" applyBorder="1" applyAlignment="1" applyProtection="1">
      <alignment horizontal="center"/>
      <protection hidden="1"/>
    </xf>
    <xf numFmtId="195" fontId="20" fillId="0" borderId="61" xfId="0" applyNumberFormat="1" applyFont="1" applyFill="1" applyBorder="1" applyAlignment="1" applyProtection="1">
      <alignment horizontal="center"/>
      <protection hidden="1"/>
    </xf>
    <xf numFmtId="0" fontId="45" fillId="0" borderId="19" xfId="86" applyFont="1" applyBorder="1" applyAlignment="1">
      <alignment horizontal="left"/>
      <protection/>
    </xf>
    <xf numFmtId="0" fontId="45" fillId="0" borderId="19" xfId="86" applyFont="1" applyBorder="1" applyAlignment="1">
      <alignment horizontal="left"/>
      <protection/>
    </xf>
    <xf numFmtId="0" fontId="45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40" fillId="0" borderId="19" xfId="0" applyFont="1" applyBorder="1" applyAlignment="1">
      <alignment/>
    </xf>
    <xf numFmtId="0" fontId="137" fillId="0" borderId="19" xfId="0" applyFont="1" applyBorder="1" applyAlignment="1">
      <alignment/>
    </xf>
    <xf numFmtId="0" fontId="138" fillId="0" borderId="19" xfId="0" applyFont="1" applyBorder="1" applyAlignment="1">
      <alignment/>
    </xf>
    <xf numFmtId="0" fontId="138" fillId="0" borderId="19" xfId="0" applyFont="1" applyBorder="1" applyAlignment="1" quotePrefix="1">
      <alignment/>
    </xf>
    <xf numFmtId="0" fontId="52" fillId="0" borderId="62" xfId="87" applyFont="1" applyBorder="1" applyAlignment="1">
      <alignment horizontal="center" vertical="center" wrapText="1"/>
      <protection/>
    </xf>
    <xf numFmtId="0" fontId="53" fillId="0" borderId="55" xfId="87" applyFont="1" applyBorder="1" applyAlignment="1">
      <alignment horizontal="center" vertical="center" wrapText="1"/>
      <protection/>
    </xf>
    <xf numFmtId="49" fontId="54" fillId="0" borderId="55" xfId="84" applyNumberFormat="1" applyFont="1" applyBorder="1" applyAlignment="1">
      <alignment horizontal="center" wrapText="1"/>
      <protection/>
    </xf>
    <xf numFmtId="49" fontId="54" fillId="0" borderId="50" xfId="84" applyNumberFormat="1" applyFont="1" applyBorder="1" applyAlignment="1">
      <alignment horizontal="center" wrapText="1"/>
      <protection/>
    </xf>
    <xf numFmtId="0" fontId="54" fillId="0" borderId="63" xfId="84" applyFont="1" applyBorder="1" applyAlignment="1">
      <alignment horizontal="center" wrapText="1"/>
      <protection/>
    </xf>
    <xf numFmtId="172" fontId="54" fillId="0" borderId="50" xfId="84" applyNumberFormat="1" applyFont="1" applyBorder="1" applyAlignment="1">
      <alignment horizontal="center" wrapText="1"/>
      <protection/>
    </xf>
    <xf numFmtId="0" fontId="52" fillId="0" borderId="0" xfId="87" applyFont="1" applyAlignment="1">
      <alignment horizontal="center"/>
      <protection/>
    </xf>
    <xf numFmtId="0" fontId="53" fillId="0" borderId="0" xfId="87" applyFont="1" applyAlignment="1">
      <alignment horizontal="center" vertical="center" wrapText="1"/>
      <protection/>
    </xf>
    <xf numFmtId="49" fontId="54" fillId="0" borderId="0" xfId="84" applyNumberFormat="1" applyFont="1" applyAlignment="1">
      <alignment horizontal="center" wrapText="1"/>
      <protection/>
    </xf>
    <xf numFmtId="0" fontId="54" fillId="0" borderId="0" xfId="84" applyFont="1" applyAlignment="1">
      <alignment horizontal="center" wrapText="1"/>
      <protection/>
    </xf>
    <xf numFmtId="172" fontId="54" fillId="0" borderId="0" xfId="84" applyNumberFormat="1" applyFont="1" applyAlignment="1">
      <alignment horizontal="center" wrapText="1"/>
      <protection/>
    </xf>
    <xf numFmtId="0" fontId="47" fillId="0" borderId="0" xfId="87" applyFont="1">
      <alignment/>
      <protection/>
    </xf>
    <xf numFmtId="0" fontId="57" fillId="0" borderId="0" xfId="87" applyFont="1" applyAlignment="1">
      <alignment horizontal="center"/>
      <protection/>
    </xf>
    <xf numFmtId="0" fontId="58" fillId="0" borderId="0" xfId="87" applyFont="1" applyAlignment="1">
      <alignment horizontal="left"/>
      <protection/>
    </xf>
    <xf numFmtId="0" fontId="61" fillId="0" borderId="64" xfId="87" applyFont="1" applyBorder="1" applyAlignment="1">
      <alignment horizontal="center"/>
      <protection/>
    </xf>
    <xf numFmtId="0" fontId="62" fillId="0" borderId="51" xfId="87" applyFont="1" applyBorder="1">
      <alignment/>
      <protection/>
    </xf>
    <xf numFmtId="0" fontId="61" fillId="0" borderId="65" xfId="87" applyFont="1" applyBorder="1" applyAlignment="1">
      <alignment horizontal="center"/>
      <protection/>
    </xf>
    <xf numFmtId="0" fontId="65" fillId="0" borderId="19" xfId="87" applyFont="1" applyBorder="1">
      <alignment/>
      <protection/>
    </xf>
    <xf numFmtId="0" fontId="61" fillId="0" borderId="66" xfId="87" applyFont="1" applyBorder="1" applyAlignment="1">
      <alignment horizontal="center"/>
      <protection/>
    </xf>
    <xf numFmtId="0" fontId="65" fillId="0" borderId="67" xfId="87" applyFont="1" applyBorder="1">
      <alignment/>
      <protection/>
    </xf>
    <xf numFmtId="0" fontId="61" fillId="0" borderId="0" xfId="87" applyFont="1" applyAlignment="1">
      <alignment horizontal="center"/>
      <protection/>
    </xf>
    <xf numFmtId="0" fontId="65" fillId="0" borderId="0" xfId="87" applyFont="1">
      <alignment/>
      <protection/>
    </xf>
    <xf numFmtId="0" fontId="64" fillId="0" borderId="0" xfId="87" applyFont="1" applyAlignment="1">
      <alignment horizontal="center" vertical="center"/>
      <protection/>
    </xf>
    <xf numFmtId="2" fontId="51" fillId="0" borderId="0" xfId="87" applyNumberFormat="1" applyFont="1">
      <alignment/>
      <protection/>
    </xf>
    <xf numFmtId="0" fontId="47" fillId="0" borderId="51" xfId="87" applyFont="1" applyBorder="1">
      <alignment/>
      <protection/>
    </xf>
    <xf numFmtId="0" fontId="68" fillId="0" borderId="0" xfId="87" applyFont="1">
      <alignment/>
      <protection/>
    </xf>
    <xf numFmtId="0" fontId="47" fillId="0" borderId="0" xfId="87" applyFont="1" applyAlignment="1">
      <alignment horizontal="center" vertical="center" textRotation="90" wrapText="1"/>
      <protection/>
    </xf>
    <xf numFmtId="0" fontId="47" fillId="0" borderId="0" xfId="87" applyFont="1" applyAlignment="1">
      <alignment horizontal="center" vertical="center" textRotation="90"/>
      <protection/>
    </xf>
    <xf numFmtId="0" fontId="51" fillId="0" borderId="0" xfId="87" applyFont="1">
      <alignment/>
      <protection/>
    </xf>
    <xf numFmtId="0" fontId="61" fillId="0" borderId="68" xfId="87" applyFont="1" applyBorder="1" applyAlignment="1">
      <alignment horizontal="center"/>
      <protection/>
    </xf>
    <xf numFmtId="0" fontId="65" fillId="0" borderId="18" xfId="87" applyFont="1" applyBorder="1">
      <alignment/>
      <protection/>
    </xf>
    <xf numFmtId="0" fontId="52" fillId="0" borderId="0" xfId="87" applyFont="1" applyAlignment="1">
      <alignment horizontal="center" vertical="center" wrapText="1"/>
      <protection/>
    </xf>
    <xf numFmtId="49" fontId="46" fillId="0" borderId="0" xfId="84" applyNumberFormat="1" applyFont="1" applyAlignment="1">
      <alignment horizontal="center" wrapText="1"/>
      <protection/>
    </xf>
    <xf numFmtId="0" fontId="46" fillId="0" borderId="0" xfId="84" applyFont="1" applyAlignment="1">
      <alignment horizontal="center" wrapText="1"/>
      <protection/>
    </xf>
    <xf numFmtId="0" fontId="61" fillId="0" borderId="0" xfId="87" applyFont="1" applyAlignment="1">
      <alignment horizontal="center" vertical="center" wrapText="1"/>
      <protection/>
    </xf>
    <xf numFmtId="0" fontId="54" fillId="0" borderId="0" xfId="87" applyFont="1" applyAlignment="1">
      <alignment horizontal="center" vertical="center" wrapText="1"/>
      <protection/>
    </xf>
    <xf numFmtId="0" fontId="46" fillId="0" borderId="0" xfId="87" applyFont="1">
      <alignment/>
      <protection/>
    </xf>
    <xf numFmtId="0" fontId="68" fillId="0" borderId="19" xfId="87" applyFont="1" applyBorder="1">
      <alignment/>
      <protection/>
    </xf>
    <xf numFmtId="0" fontId="68" fillId="0" borderId="67" xfId="87" applyFont="1" applyBorder="1">
      <alignment/>
      <protection/>
    </xf>
    <xf numFmtId="0" fontId="46" fillId="0" borderId="0" xfId="87" applyFont="1" applyAlignment="1">
      <alignment horizontal="center" vertical="center"/>
      <protection/>
    </xf>
    <xf numFmtId="0" fontId="58" fillId="0" borderId="0" xfId="87" applyFont="1">
      <alignment/>
      <protection/>
    </xf>
    <xf numFmtId="0" fontId="61" fillId="0" borderId="0" xfId="87" applyFont="1">
      <alignment/>
      <protection/>
    </xf>
    <xf numFmtId="0" fontId="47" fillId="0" borderId="19" xfId="87" applyFont="1" applyBorder="1">
      <alignment/>
      <protection/>
    </xf>
    <xf numFmtId="0" fontId="73" fillId="0" borderId="0" xfId="87" applyFont="1" applyAlignment="1">
      <alignment horizontal="left"/>
      <protection/>
    </xf>
    <xf numFmtId="0" fontId="68" fillId="0" borderId="51" xfId="87" applyFont="1" applyBorder="1">
      <alignment/>
      <protection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distributed"/>
    </xf>
    <xf numFmtId="0" fontId="2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4" fillId="0" borderId="19" xfId="0" applyFont="1" applyBorder="1" applyAlignment="1">
      <alignment horizontal="left" vertical="center"/>
    </xf>
    <xf numFmtId="0" fontId="45" fillId="0" borderId="19" xfId="0" applyFont="1" applyBorder="1" applyAlignment="1">
      <alignment horizontal="left"/>
    </xf>
    <xf numFmtId="0" fontId="0" fillId="0" borderId="19" xfId="0" applyBorder="1" applyAlignment="1">
      <alignment vertical="center"/>
    </xf>
    <xf numFmtId="195" fontId="139" fillId="50" borderId="0" xfId="0" applyNumberFormat="1" applyFont="1" applyFill="1" applyBorder="1" applyAlignment="1">
      <alignment horizontal="center" wrapText="1"/>
    </xf>
    <xf numFmtId="9" fontId="140" fillId="49" borderId="62" xfId="0" applyNumberFormat="1" applyFont="1" applyFill="1" applyBorder="1" applyAlignment="1" applyProtection="1">
      <alignment horizontal="center"/>
      <protection locked="0"/>
    </xf>
    <xf numFmtId="0" fontId="62" fillId="0" borderId="19" xfId="0" applyFont="1" applyBorder="1" applyAlignment="1">
      <alignment horizontal="center"/>
    </xf>
    <xf numFmtId="0" fontId="141" fillId="0" borderId="19" xfId="0" applyFont="1" applyBorder="1" applyAlignment="1">
      <alignment horizontal="center"/>
    </xf>
    <xf numFmtId="0" fontId="142" fillId="0" borderId="19" xfId="0" applyFont="1" applyBorder="1" applyAlignment="1">
      <alignment horizontal="center"/>
    </xf>
    <xf numFmtId="0" fontId="143" fillId="0" borderId="19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/>
    </xf>
    <xf numFmtId="0" fontId="142" fillId="0" borderId="19" xfId="0" applyFont="1" applyBorder="1" applyAlignment="1">
      <alignment horizontal="center" vertical="center"/>
    </xf>
    <xf numFmtId="0" fontId="144" fillId="52" borderId="29" xfId="0" applyFont="1" applyFill="1" applyBorder="1" applyAlignment="1">
      <alignment horizontal="center" vertical="center" wrapText="1"/>
    </xf>
    <xf numFmtId="0" fontId="62" fillId="0" borderId="19" xfId="86" applyFont="1" applyBorder="1" applyAlignment="1">
      <alignment horizontal="left"/>
      <protection/>
    </xf>
    <xf numFmtId="0" fontId="40" fillId="0" borderId="1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137" fillId="0" borderId="19" xfId="86" applyFont="1" applyBorder="1" applyAlignment="1">
      <alignment horizontal="left"/>
      <protection/>
    </xf>
    <xf numFmtId="0" fontId="137" fillId="0" borderId="19" xfId="0" applyFont="1" applyBorder="1" applyAlignment="1">
      <alignment vertical="center"/>
    </xf>
    <xf numFmtId="0" fontId="137" fillId="0" borderId="30" xfId="0" applyFont="1" applyBorder="1" applyAlignment="1">
      <alignment vertical="center"/>
    </xf>
    <xf numFmtId="0" fontId="138" fillId="0" borderId="19" xfId="86" applyFont="1" applyBorder="1" applyAlignment="1">
      <alignment horizontal="left"/>
      <protection/>
    </xf>
    <xf numFmtId="0" fontId="138" fillId="0" borderId="19" xfId="0" applyFont="1" applyBorder="1" applyAlignment="1">
      <alignment vertical="center"/>
    </xf>
    <xf numFmtId="0" fontId="138" fillId="0" borderId="30" xfId="0" applyFont="1" applyBorder="1" applyAlignment="1">
      <alignment vertical="center"/>
    </xf>
    <xf numFmtId="0" fontId="137" fillId="0" borderId="19" xfId="0" applyFont="1" applyBorder="1" applyAlignment="1">
      <alignment horizontal="left"/>
    </xf>
    <xf numFmtId="0" fontId="0" fillId="53" borderId="69" xfId="0" applyFill="1" applyBorder="1" applyAlignment="1">
      <alignment/>
    </xf>
    <xf numFmtId="0" fontId="22" fillId="53" borderId="69" xfId="0" applyFont="1" applyFill="1" applyBorder="1" applyAlignment="1">
      <alignment horizontal="center"/>
    </xf>
    <xf numFmtId="0" fontId="61" fillId="0" borderId="70" xfId="87" applyFont="1" applyBorder="1" applyAlignment="1">
      <alignment horizontal="center"/>
      <protection/>
    </xf>
    <xf numFmtId="0" fontId="61" fillId="0" borderId="24" xfId="87" applyFont="1" applyBorder="1" applyAlignment="1">
      <alignment horizontal="center"/>
      <protection/>
    </xf>
    <xf numFmtId="0" fontId="61" fillId="0" borderId="71" xfId="87" applyFont="1" applyBorder="1" applyAlignment="1">
      <alignment horizontal="center"/>
      <protection/>
    </xf>
    <xf numFmtId="0" fontId="19" fillId="0" borderId="50" xfId="0" applyFont="1" applyBorder="1" applyAlignment="1">
      <alignment horizontal="center" vertical="center"/>
    </xf>
    <xf numFmtId="195" fontId="145" fillId="52" borderId="29" xfId="0" applyNumberFormat="1" applyFont="1" applyFill="1" applyBorder="1" applyAlignment="1">
      <alignment horizontal="center" vertical="center" wrapText="1"/>
    </xf>
    <xf numFmtId="0" fontId="145" fillId="52" borderId="44" xfId="0" applyFont="1" applyFill="1" applyBorder="1" applyAlignment="1">
      <alignment horizontal="center" vertical="center" wrapText="1"/>
    </xf>
    <xf numFmtId="0" fontId="146" fillId="52" borderId="44" xfId="0" applyFont="1" applyFill="1" applyBorder="1" applyAlignment="1">
      <alignment horizontal="center" vertical="center" wrapText="1"/>
    </xf>
    <xf numFmtId="0" fontId="20" fillId="52" borderId="37" xfId="0" applyFont="1" applyFill="1" applyBorder="1" applyAlignment="1">
      <alignment horizontal="center" vertical="center" wrapText="1"/>
    </xf>
    <xf numFmtId="0" fontId="147" fillId="52" borderId="72" xfId="0" applyFont="1" applyFill="1" applyBorder="1" applyAlignment="1">
      <alignment horizontal="center" vertical="center" wrapText="1"/>
    </xf>
    <xf numFmtId="2" fontId="20" fillId="0" borderId="19" xfId="0" applyNumberFormat="1" applyFont="1" applyBorder="1" applyAlignment="1" applyProtection="1">
      <alignment/>
      <protection hidden="1"/>
    </xf>
    <xf numFmtId="0" fontId="40" fillId="0" borderId="29" xfId="0" applyFont="1" applyBorder="1" applyAlignment="1">
      <alignment/>
    </xf>
    <xf numFmtId="0" fontId="62" fillId="0" borderId="29" xfId="86" applyFont="1" applyBorder="1" applyAlignment="1">
      <alignment horizontal="left"/>
      <protection/>
    </xf>
    <xf numFmtId="0" fontId="62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40" fillId="0" borderId="53" xfId="0" applyFont="1" applyBorder="1" applyAlignment="1">
      <alignment vertical="center"/>
    </xf>
    <xf numFmtId="2" fontId="42" fillId="0" borderId="29" xfId="83" applyNumberFormat="1" applyFont="1" applyFill="1" applyBorder="1" applyAlignment="1">
      <alignment horizontal="center"/>
      <protection/>
    </xf>
    <xf numFmtId="172" fontId="27" fillId="0" borderId="29" xfId="86" applyNumberFormat="1" applyFont="1" applyFill="1" applyBorder="1" applyAlignment="1">
      <alignment horizontal="center"/>
      <protection/>
    </xf>
    <xf numFmtId="173" fontId="42" fillId="0" borderId="29" xfId="83" applyNumberFormat="1" applyFont="1" applyFill="1" applyBorder="1" applyAlignment="1">
      <alignment horizontal="center"/>
      <protection/>
    </xf>
    <xf numFmtId="173" fontId="42" fillId="0" borderId="29" xfId="0" applyNumberFormat="1" applyFont="1" applyFill="1" applyBorder="1" applyAlignment="1">
      <alignment horizontal="center"/>
    </xf>
    <xf numFmtId="2" fontId="20" fillId="0" borderId="29" xfId="0" applyNumberFormat="1" applyFont="1" applyBorder="1" applyAlignment="1" applyProtection="1">
      <alignment/>
      <protection hidden="1"/>
    </xf>
    <xf numFmtId="195" fontId="22" fillId="0" borderId="24" xfId="0" applyNumberFormat="1" applyFont="1" applyBorder="1" applyAlignment="1">
      <alignment horizontal="center"/>
    </xf>
    <xf numFmtId="195" fontId="22" fillId="0" borderId="19" xfId="0" applyNumberFormat="1" applyFont="1" applyBorder="1" applyAlignment="1">
      <alignment horizontal="center"/>
    </xf>
    <xf numFmtId="2" fontId="145" fillId="0" borderId="19" xfId="0" applyNumberFormat="1" applyFont="1" applyFill="1" applyBorder="1" applyAlignment="1" applyProtection="1">
      <alignment horizontal="center"/>
      <protection hidden="1"/>
    </xf>
    <xf numFmtId="195" fontId="20" fillId="0" borderId="30" xfId="0" applyNumberFormat="1" applyFont="1" applyFill="1" applyBorder="1" applyAlignment="1" applyProtection="1">
      <alignment horizontal="center"/>
      <protection hidden="1"/>
    </xf>
    <xf numFmtId="195" fontId="20" fillId="0" borderId="53" xfId="0" applyNumberFormat="1" applyFont="1" applyFill="1" applyBorder="1" applyAlignment="1" applyProtection="1">
      <alignment horizontal="center"/>
      <protection hidden="1"/>
    </xf>
    <xf numFmtId="9" fontId="148" fillId="49" borderId="50" xfId="0" applyNumberFormat="1" applyFont="1" applyFill="1" applyBorder="1" applyAlignment="1" applyProtection="1">
      <alignment horizontal="center"/>
      <protection locked="0"/>
    </xf>
    <xf numFmtId="0" fontId="149" fillId="49" borderId="31" xfId="0" applyNumberFormat="1" applyFont="1" applyFill="1" applyBorder="1" applyAlignment="1">
      <alignment vertical="center"/>
    </xf>
    <xf numFmtId="0" fontId="25" fillId="49" borderId="0" xfId="0" applyNumberFormat="1" applyFont="1" applyFill="1" applyBorder="1" applyAlignment="1">
      <alignment vertical="center"/>
    </xf>
    <xf numFmtId="0" fontId="48" fillId="49" borderId="36" xfId="72" applyNumberFormat="1" applyFont="1" applyFill="1" applyBorder="1" applyAlignment="1" applyProtection="1">
      <alignment vertical="top"/>
      <protection/>
    </xf>
    <xf numFmtId="0" fontId="48" fillId="49" borderId="0" xfId="72" applyNumberFormat="1" applyFont="1" applyFill="1" applyBorder="1" applyAlignment="1" applyProtection="1">
      <alignment vertical="top"/>
      <protection/>
    </xf>
    <xf numFmtId="0" fontId="150" fillId="49" borderId="0" xfId="72" applyNumberFormat="1" applyFont="1" applyFill="1" applyBorder="1" applyAlignment="1" applyProtection="1">
      <alignment vertical="top"/>
      <protection/>
    </xf>
    <xf numFmtId="0" fontId="151" fillId="52" borderId="19" xfId="0" applyFont="1" applyFill="1" applyBorder="1" applyAlignment="1">
      <alignment horizontal="center" vertical="center" wrapText="1"/>
    </xf>
    <xf numFmtId="0" fontId="151" fillId="52" borderId="29" xfId="0" applyFont="1" applyFill="1" applyBorder="1" applyAlignment="1">
      <alignment horizontal="center" vertical="center" wrapText="1"/>
    </xf>
    <xf numFmtId="0" fontId="152" fillId="52" borderId="19" xfId="0" applyFont="1" applyFill="1" applyBorder="1" applyAlignment="1">
      <alignment horizontal="center" vertical="center" wrapText="1"/>
    </xf>
    <xf numFmtId="0" fontId="18" fillId="0" borderId="30" xfId="85" applyFont="1" applyFill="1" applyBorder="1" applyAlignment="1" applyProtection="1">
      <alignment horizontal="center" vertical="center"/>
      <protection locked="0"/>
    </xf>
    <xf numFmtId="0" fontId="18" fillId="0" borderId="73" xfId="85" applyFont="1" applyFill="1" applyBorder="1" applyAlignment="1" applyProtection="1">
      <alignment horizontal="center" vertical="center"/>
      <protection locked="0"/>
    </xf>
    <xf numFmtId="0" fontId="18" fillId="0" borderId="24" xfId="85" applyFont="1" applyFill="1" applyBorder="1" applyAlignment="1" applyProtection="1">
      <alignment horizontal="center" vertical="center"/>
      <protection locked="0"/>
    </xf>
    <xf numFmtId="0" fontId="20" fillId="0" borderId="30" xfId="85" applyFont="1" applyFill="1" applyBorder="1" applyAlignment="1" applyProtection="1">
      <alignment horizontal="center" vertical="center"/>
      <protection locked="0"/>
    </xf>
    <xf numFmtId="0" fontId="20" fillId="0" borderId="24" xfId="85" applyFont="1" applyFill="1" applyBorder="1" applyAlignment="1" applyProtection="1">
      <alignment horizontal="center" vertical="center"/>
      <protection locked="0"/>
    </xf>
    <xf numFmtId="0" fontId="18" fillId="51" borderId="30" xfId="85" applyFont="1" applyFill="1" applyBorder="1" applyAlignment="1">
      <alignment horizontal="left" vertical="center"/>
      <protection/>
    </xf>
    <xf numFmtId="0" fontId="18" fillId="51" borderId="73" xfId="85" applyFont="1" applyFill="1" applyBorder="1" applyAlignment="1">
      <alignment horizontal="left" vertical="center"/>
      <protection/>
    </xf>
    <xf numFmtId="0" fontId="18" fillId="0" borderId="30" xfId="85" applyFont="1" applyBorder="1" applyAlignment="1" applyProtection="1">
      <alignment horizontal="center" vertical="center"/>
      <protection locked="0"/>
    </xf>
    <xf numFmtId="0" fontId="18" fillId="0" borderId="24" xfId="85" applyFont="1" applyBorder="1" applyAlignment="1" applyProtection="1">
      <alignment horizontal="center" vertical="center"/>
      <protection locked="0"/>
    </xf>
    <xf numFmtId="0" fontId="37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 horizontal="center" vertical="center" wrapText="1"/>
      <protection/>
    </xf>
    <xf numFmtId="0" fontId="25" fillId="0" borderId="0" xfId="85" applyFont="1" applyBorder="1" applyAlignment="1">
      <alignment horizontal="center" vertical="center"/>
      <protection/>
    </xf>
    <xf numFmtId="0" fontId="36" fillId="0" borderId="0" xfId="85" applyFont="1" applyBorder="1" applyAlignment="1">
      <alignment horizontal="center" vertical="center"/>
      <protection/>
    </xf>
    <xf numFmtId="0" fontId="34" fillId="0" borderId="0" xfId="85" applyFont="1" applyBorder="1" applyAlignment="1">
      <alignment horizontal="center"/>
      <protection/>
    </xf>
    <xf numFmtId="0" fontId="20" fillId="0" borderId="73" xfId="85" applyFont="1" applyFill="1" applyBorder="1" applyAlignment="1" applyProtection="1">
      <alignment horizontal="center" vertical="center"/>
      <protection locked="0"/>
    </xf>
    <xf numFmtId="0" fontId="28" fillId="0" borderId="0" xfId="73" applyBorder="1" applyAlignment="1" applyProtection="1">
      <alignment horizontal="center" vertical="center"/>
      <protection/>
    </xf>
    <xf numFmtId="0" fontId="128" fillId="49" borderId="0" xfId="0" applyNumberFormat="1" applyFont="1" applyFill="1" applyBorder="1" applyAlignment="1">
      <alignment horizontal="center" vertical="center"/>
    </xf>
    <xf numFmtId="0" fontId="129" fillId="49" borderId="0" xfId="0" applyNumberFormat="1" applyFont="1" applyFill="1" applyBorder="1" applyAlignment="1">
      <alignment horizontal="center" vertical="top" wrapText="1"/>
    </xf>
    <xf numFmtId="0" fontId="18" fillId="51" borderId="30" xfId="85" applyFont="1" applyFill="1" applyBorder="1" applyAlignment="1">
      <alignment horizontal="center" vertical="center"/>
      <protection/>
    </xf>
    <xf numFmtId="0" fontId="18" fillId="51" borderId="24" xfId="85" applyFont="1" applyFill="1" applyBorder="1" applyAlignment="1">
      <alignment horizontal="center" vertical="center"/>
      <protection/>
    </xf>
    <xf numFmtId="0" fontId="153" fillId="0" borderId="22" xfId="85" applyFont="1" applyBorder="1" applyAlignment="1">
      <alignment horizontal="left" vertical="center" wrapText="1"/>
      <protection/>
    </xf>
    <xf numFmtId="0" fontId="48" fillId="49" borderId="36" xfId="72" applyNumberFormat="1" applyFont="1" applyFill="1" applyBorder="1" applyAlignment="1" applyProtection="1">
      <alignment horizontal="center" vertical="top"/>
      <protection/>
    </xf>
    <xf numFmtId="0" fontId="48" fillId="49" borderId="0" xfId="72" applyNumberFormat="1" applyFont="1" applyFill="1" applyBorder="1" applyAlignment="1" applyProtection="1">
      <alignment horizontal="center" vertical="top"/>
      <protection/>
    </xf>
    <xf numFmtId="0" fontId="154" fillId="49" borderId="0" xfId="0" applyNumberFormat="1" applyFont="1" applyFill="1" applyBorder="1" applyAlignment="1">
      <alignment horizontal="center" vertical="center"/>
    </xf>
    <xf numFmtId="0" fontId="155" fillId="49" borderId="0" xfId="0" applyNumberFormat="1" applyFont="1" applyFill="1" applyBorder="1" applyAlignment="1">
      <alignment horizontal="center" vertical="top" wrapText="1"/>
    </xf>
    <xf numFmtId="0" fontId="155" fillId="49" borderId="74" xfId="0" applyNumberFormat="1" applyFont="1" applyFill="1" applyBorder="1" applyAlignment="1">
      <alignment horizontal="center" vertical="top" wrapText="1"/>
    </xf>
    <xf numFmtId="0" fontId="129" fillId="49" borderId="36" xfId="0" applyNumberFormat="1" applyFont="1" applyFill="1" applyBorder="1" applyAlignment="1">
      <alignment horizontal="center" vertical="top" wrapText="1"/>
    </xf>
    <xf numFmtId="0" fontId="0" fillId="51" borderId="69" xfId="0" applyFill="1" applyBorder="1" applyAlignment="1">
      <alignment horizontal="center"/>
    </xf>
    <xf numFmtId="0" fontId="0" fillId="51" borderId="75" xfId="0" applyFill="1" applyBorder="1" applyAlignment="1">
      <alignment horizontal="center"/>
    </xf>
    <xf numFmtId="0" fontId="0" fillId="51" borderId="76" xfId="0" applyFill="1" applyBorder="1" applyAlignment="1">
      <alignment horizontal="center"/>
    </xf>
    <xf numFmtId="0" fontId="156" fillId="49" borderId="0" xfId="0" applyNumberFormat="1" applyFont="1" applyFill="1" applyBorder="1" applyAlignment="1">
      <alignment horizontal="center" vertical="center"/>
    </xf>
    <xf numFmtId="0" fontId="76" fillId="49" borderId="36" xfId="0" applyNumberFormat="1" applyFont="1" applyFill="1" applyBorder="1" applyAlignment="1">
      <alignment horizontal="center" vertical="center"/>
    </xf>
    <xf numFmtId="0" fontId="76" fillId="49" borderId="0" xfId="0" applyNumberFormat="1" applyFont="1" applyFill="1" applyBorder="1" applyAlignment="1">
      <alignment horizontal="center" vertical="center"/>
    </xf>
    <xf numFmtId="0" fontId="157" fillId="49" borderId="53" xfId="0" applyNumberFormat="1" applyFont="1" applyFill="1" applyBorder="1" applyAlignment="1">
      <alignment horizontal="center" vertical="center"/>
    </xf>
    <xf numFmtId="0" fontId="157" fillId="49" borderId="31" xfId="0" applyNumberFormat="1" applyFont="1" applyFill="1" applyBorder="1" applyAlignment="1">
      <alignment horizontal="center" vertical="center"/>
    </xf>
    <xf numFmtId="0" fontId="152" fillId="49" borderId="0" xfId="0" applyNumberFormat="1" applyFont="1" applyFill="1" applyBorder="1" applyAlignment="1">
      <alignment horizontal="center" vertical="center"/>
    </xf>
    <xf numFmtId="0" fontId="133" fillId="49" borderId="36" xfId="0" applyNumberFormat="1" applyFont="1" applyFill="1" applyBorder="1" applyAlignment="1">
      <alignment horizontal="center" vertical="center"/>
    </xf>
    <xf numFmtId="0" fontId="133" fillId="49" borderId="0" xfId="0" applyNumberFormat="1" applyFont="1" applyFill="1" applyBorder="1" applyAlignment="1">
      <alignment horizontal="center" vertical="center"/>
    </xf>
    <xf numFmtId="195" fontId="158" fillId="50" borderId="63" xfId="0" applyNumberFormat="1" applyFont="1" applyFill="1" applyBorder="1" applyAlignment="1">
      <alignment horizontal="center" wrapText="1"/>
    </xf>
    <xf numFmtId="195" fontId="158" fillId="50" borderId="55" xfId="0" applyNumberFormat="1" applyFont="1" applyFill="1" applyBorder="1" applyAlignment="1">
      <alignment horizontal="center" wrapText="1"/>
    </xf>
    <xf numFmtId="195" fontId="158" fillId="50" borderId="77" xfId="0" applyNumberFormat="1" applyFont="1" applyFill="1" applyBorder="1" applyAlignment="1">
      <alignment horizontal="center" wrapText="1"/>
    </xf>
    <xf numFmtId="195" fontId="19" fillId="0" borderId="78" xfId="0" applyNumberFormat="1" applyFont="1" applyBorder="1" applyAlignment="1" applyProtection="1">
      <alignment horizontal="center" vertical="center"/>
      <protection hidden="1"/>
    </xf>
    <xf numFmtId="0" fontId="19" fillId="0" borderId="79" xfId="0" applyFont="1" applyBorder="1" applyAlignment="1" applyProtection="1">
      <alignment horizontal="center" vertical="center"/>
      <protection hidden="1"/>
    </xf>
    <xf numFmtId="0" fontId="19" fillId="0" borderId="80" xfId="0" applyFont="1" applyBorder="1" applyAlignment="1" applyProtection="1">
      <alignment horizontal="center" vertical="center"/>
      <protection hidden="1"/>
    </xf>
    <xf numFmtId="195" fontId="19" fillId="0" borderId="79" xfId="0" applyNumberFormat="1" applyFont="1" applyBorder="1" applyAlignment="1" applyProtection="1">
      <alignment horizontal="center" vertical="center"/>
      <protection hidden="1"/>
    </xf>
    <xf numFmtId="195" fontId="19" fillId="0" borderId="80" xfId="0" applyNumberFormat="1" applyFont="1" applyBorder="1" applyAlignment="1" applyProtection="1">
      <alignment horizontal="center" vertical="center"/>
      <protection hidden="1"/>
    </xf>
    <xf numFmtId="1" fontId="42" fillId="0" borderId="78" xfId="0" applyNumberFormat="1" applyFont="1" applyBorder="1" applyAlignment="1" applyProtection="1">
      <alignment horizontal="center" vertical="center"/>
      <protection locked="0"/>
    </xf>
    <xf numFmtId="1" fontId="42" fillId="0" borderId="79" xfId="0" applyNumberFormat="1" applyFont="1" applyBorder="1" applyAlignment="1" applyProtection="1">
      <alignment horizontal="center" vertical="center"/>
      <protection locked="0"/>
    </xf>
    <xf numFmtId="1" fontId="42" fillId="0" borderId="80" xfId="0" applyNumberFormat="1" applyFont="1" applyBorder="1" applyAlignment="1" applyProtection="1">
      <alignment horizontal="center" vertical="center"/>
      <protection locked="0"/>
    </xf>
    <xf numFmtId="0" fontId="46" fillId="0" borderId="51" xfId="87" applyFont="1" applyBorder="1" applyAlignment="1">
      <alignment horizontal="center" vertical="center"/>
      <protection/>
    </xf>
    <xf numFmtId="0" fontId="46" fillId="0" borderId="19" xfId="87" applyFont="1" applyBorder="1" applyAlignment="1">
      <alignment horizontal="center" vertical="center"/>
      <protection/>
    </xf>
    <xf numFmtId="0" fontId="46" fillId="0" borderId="67" xfId="87" applyFont="1" applyBorder="1" applyAlignment="1">
      <alignment horizontal="center" vertical="center"/>
      <protection/>
    </xf>
    <xf numFmtId="2" fontId="61" fillId="0" borderId="51" xfId="87" applyNumberFormat="1" applyFont="1" applyBorder="1" applyAlignment="1">
      <alignment horizontal="center" vertical="center" wrapText="1"/>
      <protection/>
    </xf>
    <xf numFmtId="2" fontId="51" fillId="0" borderId="19" xfId="87" applyNumberFormat="1" applyFont="1" applyBorder="1">
      <alignment/>
      <protection/>
    </xf>
    <xf numFmtId="2" fontId="51" fillId="0" borderId="67" xfId="87" applyNumberFormat="1" applyFont="1" applyBorder="1">
      <alignment/>
      <protection/>
    </xf>
    <xf numFmtId="0" fontId="56" fillId="53" borderId="75" xfId="87" applyFont="1" applyFill="1" applyBorder="1" applyAlignment="1">
      <alignment horizontal="center" vertical="center"/>
      <protection/>
    </xf>
    <xf numFmtId="0" fontId="56" fillId="53" borderId="81" xfId="87" applyFont="1" applyFill="1" applyBorder="1" applyAlignment="1">
      <alignment horizontal="center" vertical="center"/>
      <protection/>
    </xf>
    <xf numFmtId="2" fontId="61" fillId="0" borderId="19" xfId="87" applyNumberFormat="1" applyFont="1" applyBorder="1" applyAlignment="1">
      <alignment horizontal="center" vertical="center" wrapText="1"/>
      <protection/>
    </xf>
    <xf numFmtId="2" fontId="61" fillId="0" borderId="67" xfId="87" applyNumberFormat="1" applyFont="1" applyBorder="1" applyAlignment="1">
      <alignment horizontal="center" vertical="center" wrapText="1"/>
      <protection/>
    </xf>
    <xf numFmtId="0" fontId="64" fillId="0" borderId="51" xfId="87" applyFont="1" applyBorder="1" applyAlignment="1">
      <alignment horizontal="center" vertical="center"/>
      <protection/>
    </xf>
    <xf numFmtId="0" fontId="64" fillId="0" borderId="19" xfId="87" applyFont="1" applyBorder="1" applyAlignment="1">
      <alignment horizontal="center" vertical="center"/>
      <protection/>
    </xf>
    <xf numFmtId="0" fontId="64" fillId="0" borderId="67" xfId="87" applyFont="1" applyBorder="1" applyAlignment="1">
      <alignment horizontal="center" vertical="center"/>
      <protection/>
    </xf>
    <xf numFmtId="2" fontId="61" fillId="0" borderId="82" xfId="87" applyNumberFormat="1" applyFont="1" applyBorder="1" applyAlignment="1">
      <alignment horizontal="center" vertical="center" wrapText="1"/>
      <protection/>
    </xf>
    <xf numFmtId="2" fontId="51" fillId="0" borderId="30" xfId="87" applyNumberFormat="1" applyFont="1" applyBorder="1">
      <alignment/>
      <protection/>
    </xf>
    <xf numFmtId="2" fontId="51" fillId="0" borderId="83" xfId="87" applyNumberFormat="1" applyFont="1" applyBorder="1">
      <alignment/>
      <protection/>
    </xf>
    <xf numFmtId="0" fontId="67" fillId="0" borderId="51" xfId="87" applyFont="1" applyBorder="1" applyAlignment="1">
      <alignment horizontal="center" vertical="center"/>
      <protection/>
    </xf>
    <xf numFmtId="0" fontId="67" fillId="0" borderId="19" xfId="87" applyFont="1" applyBorder="1" applyAlignment="1">
      <alignment horizontal="center" vertical="center"/>
      <protection/>
    </xf>
    <xf numFmtId="0" fontId="67" fillId="0" borderId="67" xfId="87" applyFont="1" applyBorder="1" applyAlignment="1">
      <alignment horizontal="center" vertical="center"/>
      <protection/>
    </xf>
    <xf numFmtId="0" fontId="159" fillId="15" borderId="19" xfId="0" applyFont="1" applyFill="1" applyBorder="1" applyAlignment="1">
      <alignment horizontal="center"/>
    </xf>
    <xf numFmtId="0" fontId="160" fillId="0" borderId="0" xfId="0" applyFont="1" applyAlignment="1">
      <alignment horizontal="center" vertical="center"/>
    </xf>
    <xf numFmtId="0" fontId="160" fillId="0" borderId="22" xfId="0" applyFont="1" applyBorder="1" applyAlignment="1">
      <alignment horizontal="center" vertical="center"/>
    </xf>
    <xf numFmtId="195" fontId="41" fillId="0" borderId="84" xfId="87" applyNumberFormat="1" applyFont="1" applyFill="1" applyBorder="1" applyAlignment="1" applyProtection="1">
      <alignment horizontal="center" vertical="center" wrapText="1"/>
      <protection hidden="1"/>
    </xf>
    <xf numFmtId="195" fontId="41" fillId="0" borderId="85" xfId="87" applyNumberFormat="1" applyFont="1" applyFill="1" applyBorder="1" applyAlignment="1" applyProtection="1">
      <alignment horizontal="center" vertical="center" wrapText="1"/>
      <protection hidden="1"/>
    </xf>
    <xf numFmtId="173" fontId="41" fillId="0" borderId="86" xfId="87" applyNumberFormat="1" applyFont="1" applyFill="1" applyBorder="1" applyAlignment="1">
      <alignment horizontal="center" vertical="center" wrapText="1"/>
      <protection/>
    </xf>
    <xf numFmtId="173" fontId="41" fillId="0" borderId="44" xfId="87" applyNumberFormat="1" applyFont="1" applyFill="1" applyBorder="1" applyAlignment="1">
      <alignment horizontal="center" vertical="center" wrapText="1"/>
      <protection/>
    </xf>
    <xf numFmtId="173" fontId="41" fillId="0" borderId="18" xfId="87" applyNumberFormat="1" applyFont="1" applyFill="1" applyBorder="1" applyAlignment="1">
      <alignment horizontal="center" vertical="center" wrapText="1"/>
      <protection/>
    </xf>
    <xf numFmtId="173" fontId="41" fillId="0" borderId="87" xfId="87" applyNumberFormat="1" applyFont="1" applyFill="1" applyBorder="1" applyAlignment="1">
      <alignment horizontal="center" vertical="center" wrapText="1"/>
      <protection/>
    </xf>
    <xf numFmtId="173" fontId="41" fillId="0" borderId="45" xfId="87" applyNumberFormat="1" applyFont="1" applyFill="1" applyBorder="1" applyAlignment="1">
      <alignment horizontal="center" vertical="center" wrapText="1"/>
      <protection/>
    </xf>
    <xf numFmtId="173" fontId="41" fillId="0" borderId="20" xfId="87" applyNumberFormat="1" applyFont="1" applyFill="1" applyBorder="1" applyAlignment="1">
      <alignment horizontal="center" vertical="center" wrapText="1"/>
      <protection/>
    </xf>
    <xf numFmtId="173" fontId="41" fillId="0" borderId="19" xfId="87" applyNumberFormat="1" applyFont="1" applyFill="1" applyBorder="1" applyAlignment="1">
      <alignment horizontal="center" vertical="center" wrapText="1"/>
      <protection/>
    </xf>
    <xf numFmtId="173" fontId="41" fillId="0" borderId="21" xfId="87" applyNumberFormat="1" applyFont="1" applyFill="1" applyBorder="1" applyAlignment="1">
      <alignment horizontal="center" vertical="center" wrapText="1"/>
      <protection/>
    </xf>
    <xf numFmtId="202" fontId="41" fillId="0" borderId="20" xfId="87" applyNumberFormat="1" applyFont="1" applyFill="1" applyBorder="1" applyAlignment="1">
      <alignment horizontal="center" vertical="center" wrapText="1"/>
      <protection/>
    </xf>
    <xf numFmtId="202" fontId="41" fillId="0" borderId="19" xfId="87" applyNumberFormat="1" applyFont="1" applyFill="1" applyBorder="1" applyAlignment="1">
      <alignment horizontal="center" vertical="center" wrapText="1"/>
      <protection/>
    </xf>
    <xf numFmtId="202" fontId="41" fillId="0" borderId="21" xfId="87" applyNumberFormat="1" applyFont="1" applyFill="1" applyBorder="1" applyAlignment="1">
      <alignment horizontal="center" vertical="center" wrapText="1"/>
      <protection/>
    </xf>
    <xf numFmtId="2" fontId="41" fillId="0" borderId="86" xfId="87" applyNumberFormat="1" applyFont="1" applyFill="1" applyBorder="1" applyAlignment="1">
      <alignment horizontal="center" vertical="center"/>
      <protection/>
    </xf>
    <xf numFmtId="2" fontId="41" fillId="0" borderId="44" xfId="87" applyNumberFormat="1" applyFont="1" applyFill="1" applyBorder="1" applyAlignment="1">
      <alignment horizontal="center" vertical="center"/>
      <protection/>
    </xf>
    <xf numFmtId="2" fontId="41" fillId="0" borderId="18" xfId="87" applyNumberFormat="1" applyFont="1" applyFill="1" applyBorder="1" applyAlignment="1">
      <alignment horizontal="center" vertical="center"/>
      <protection/>
    </xf>
    <xf numFmtId="173" fontId="41" fillId="0" borderId="88" xfId="87" applyNumberFormat="1" applyFont="1" applyFill="1" applyBorder="1" applyAlignment="1">
      <alignment horizontal="center" vertical="center" wrapText="1"/>
      <protection/>
    </xf>
    <xf numFmtId="195" fontId="41" fillId="0" borderId="89" xfId="87" applyNumberFormat="1" applyFont="1" applyFill="1" applyBorder="1" applyAlignment="1" applyProtection="1">
      <alignment horizontal="center" vertical="center" wrapText="1"/>
      <protection hidden="1"/>
    </xf>
    <xf numFmtId="195" fontId="41" fillId="0" borderId="52" xfId="87" applyNumberFormat="1" applyFont="1" applyFill="1" applyBorder="1" applyAlignment="1" applyProtection="1">
      <alignment horizontal="center" vertical="center" wrapText="1"/>
      <protection hidden="1"/>
    </xf>
    <xf numFmtId="195" fontId="41" fillId="0" borderId="90" xfId="87" applyNumberFormat="1" applyFont="1" applyFill="1" applyBorder="1" applyAlignment="1" applyProtection="1">
      <alignment horizontal="center" vertical="center" wrapText="1"/>
      <protection hidden="1"/>
    </xf>
    <xf numFmtId="0" fontId="22" fillId="51" borderId="91" xfId="87" applyFont="1" applyFill="1" applyBorder="1" applyAlignment="1">
      <alignment horizontal="center"/>
      <protection/>
    </xf>
    <xf numFmtId="0" fontId="22" fillId="51" borderId="92" xfId="87" applyFont="1" applyFill="1" applyBorder="1" applyAlignment="1">
      <alignment horizontal="center"/>
      <protection/>
    </xf>
    <xf numFmtId="0" fontId="19" fillId="0" borderId="19" xfId="87" applyFont="1" applyBorder="1" applyAlignment="1" applyProtection="1">
      <alignment horizontal="center"/>
      <protection locked="0"/>
    </xf>
    <xf numFmtId="0" fontId="41" fillId="0" borderId="29" xfId="87" applyFont="1" applyBorder="1" applyAlignment="1">
      <alignment horizontal="center" vertical="center"/>
      <protection/>
    </xf>
    <xf numFmtId="0" fontId="41" fillId="0" borderId="44" xfId="87" applyFont="1" applyBorder="1" applyAlignment="1">
      <alignment horizontal="center" vertical="center"/>
      <protection/>
    </xf>
    <xf numFmtId="0" fontId="41" fillId="0" borderId="18" xfId="87" applyFont="1" applyBorder="1" applyAlignment="1">
      <alignment horizontal="center" vertical="center"/>
      <protection/>
    </xf>
    <xf numFmtId="195" fontId="151" fillId="0" borderId="29" xfId="87" applyNumberFormat="1" applyFont="1" applyFill="1" applyBorder="1" applyAlignment="1" applyProtection="1">
      <alignment horizontal="center" vertical="center"/>
      <protection hidden="1"/>
    </xf>
    <xf numFmtId="195" fontId="151" fillId="0" borderId="44" xfId="87" applyNumberFormat="1" applyFont="1" applyFill="1" applyBorder="1" applyAlignment="1" applyProtection="1">
      <alignment horizontal="center" vertical="center"/>
      <protection hidden="1"/>
    </xf>
    <xf numFmtId="195" fontId="151" fillId="0" borderId="18" xfId="87" applyNumberFormat="1" applyFont="1" applyFill="1" applyBorder="1" applyAlignment="1" applyProtection="1">
      <alignment horizontal="center" vertical="center"/>
      <protection hidden="1"/>
    </xf>
    <xf numFmtId="173" fontId="161" fillId="0" borderId="35" xfId="87" applyNumberFormat="1" applyFont="1" applyFill="1" applyBorder="1" applyAlignment="1">
      <alignment horizontal="center" vertical="center"/>
      <protection/>
    </xf>
    <xf numFmtId="173" fontId="161" fillId="0" borderId="45" xfId="87" applyNumberFormat="1" applyFont="1" applyFill="1" applyBorder="1" applyAlignment="1">
      <alignment horizontal="center" vertical="center"/>
      <protection/>
    </xf>
    <xf numFmtId="173" fontId="161" fillId="0" borderId="26" xfId="87" applyNumberFormat="1" applyFont="1" applyFill="1" applyBorder="1" applyAlignment="1">
      <alignment horizontal="center" vertical="center"/>
      <protection/>
    </xf>
    <xf numFmtId="173" fontId="161" fillId="0" borderId="29" xfId="87" applyNumberFormat="1" applyFont="1" applyFill="1" applyBorder="1" applyAlignment="1">
      <alignment horizontal="center" vertical="center"/>
      <protection/>
    </xf>
    <xf numFmtId="173" fontId="161" fillId="0" borderId="44" xfId="87" applyNumberFormat="1" applyFont="1" applyFill="1" applyBorder="1" applyAlignment="1">
      <alignment horizontal="center" vertical="center"/>
      <protection/>
    </xf>
    <xf numFmtId="173" fontId="161" fillId="0" borderId="18" xfId="87" applyNumberFormat="1" applyFont="1" applyFill="1" applyBorder="1" applyAlignment="1">
      <alignment horizontal="center" vertical="center"/>
      <protection/>
    </xf>
    <xf numFmtId="202" fontId="161" fillId="0" borderId="29" xfId="87" applyNumberFormat="1" applyFont="1" applyFill="1" applyBorder="1" applyAlignment="1">
      <alignment horizontal="center" vertical="center"/>
      <protection/>
    </xf>
    <xf numFmtId="202" fontId="161" fillId="0" borderId="44" xfId="87" applyNumberFormat="1" applyFont="1" applyFill="1" applyBorder="1" applyAlignment="1">
      <alignment horizontal="center" vertical="center"/>
      <protection/>
    </xf>
    <xf numFmtId="202" fontId="161" fillId="0" borderId="18" xfId="87" applyNumberFormat="1" applyFont="1" applyFill="1" applyBorder="1" applyAlignment="1">
      <alignment horizontal="center" vertical="center"/>
      <protection/>
    </xf>
    <xf numFmtId="202" fontId="41" fillId="0" borderId="86" xfId="87" applyNumberFormat="1" applyFont="1" applyFill="1" applyBorder="1" applyAlignment="1">
      <alignment horizontal="center" vertical="center" wrapText="1"/>
      <protection/>
    </xf>
    <xf numFmtId="202" fontId="41" fillId="0" borderId="88" xfId="87" applyNumberFormat="1" applyFont="1" applyFill="1" applyBorder="1" applyAlignment="1">
      <alignment horizontal="center" vertical="center" wrapText="1"/>
      <protection/>
    </xf>
    <xf numFmtId="0" fontId="162" fillId="0" borderId="53" xfId="87" applyFont="1" applyBorder="1" applyAlignment="1">
      <alignment horizontal="center"/>
      <protection/>
    </xf>
    <xf numFmtId="0" fontId="162" fillId="0" borderId="31" xfId="87" applyFont="1" applyBorder="1" applyAlignment="1">
      <alignment horizontal="center"/>
      <protection/>
    </xf>
    <xf numFmtId="0" fontId="162" fillId="0" borderId="35" xfId="87" applyFont="1" applyBorder="1" applyAlignment="1">
      <alignment horizontal="center"/>
      <protection/>
    </xf>
    <xf numFmtId="0" fontId="157" fillId="0" borderId="36" xfId="87" applyFont="1" applyBorder="1" applyAlignment="1">
      <alignment horizontal="center"/>
      <protection/>
    </xf>
    <xf numFmtId="0" fontId="157" fillId="0" borderId="0" xfId="87" applyFont="1" applyBorder="1" applyAlignment="1">
      <alignment horizontal="center"/>
      <protection/>
    </xf>
    <xf numFmtId="0" fontId="157" fillId="0" borderId="45" xfId="87" applyFont="1" applyBorder="1" applyAlignment="1">
      <alignment horizontal="center"/>
      <protection/>
    </xf>
    <xf numFmtId="0" fontId="22" fillId="51" borderId="93" xfId="87" applyFont="1" applyFill="1" applyBorder="1" applyAlignment="1">
      <alignment horizontal="center"/>
      <protection/>
    </xf>
    <xf numFmtId="0" fontId="22" fillId="51" borderId="94" xfId="87" applyFont="1" applyFill="1" applyBorder="1" applyAlignment="1">
      <alignment horizontal="center"/>
      <protection/>
    </xf>
    <xf numFmtId="0" fontId="19" fillId="0" borderId="29" xfId="87" applyFont="1" applyBorder="1" applyAlignment="1" applyProtection="1">
      <alignment horizontal="center"/>
      <protection locked="0"/>
    </xf>
    <xf numFmtId="0" fontId="19" fillId="0" borderId="44" xfId="87" applyFont="1" applyBorder="1" applyAlignment="1" applyProtection="1">
      <alignment horizontal="center"/>
      <protection locked="0"/>
    </xf>
    <xf numFmtId="0" fontId="152" fillId="51" borderId="91" xfId="87" applyFont="1" applyFill="1" applyBorder="1" applyAlignment="1">
      <alignment horizontal="center"/>
      <protection/>
    </xf>
    <xf numFmtId="0" fontId="152" fillId="51" borderId="92" xfId="87" applyFont="1" applyFill="1" applyBorder="1" applyAlignment="1">
      <alignment horizontal="center"/>
      <protection/>
    </xf>
    <xf numFmtId="0" fontId="19" fillId="0" borderId="35" xfId="87" applyFont="1" applyFill="1" applyBorder="1" applyAlignment="1" applyProtection="1">
      <alignment horizontal="center"/>
      <protection locked="0"/>
    </xf>
    <xf numFmtId="0" fontId="19" fillId="0" borderId="45" xfId="87" applyFont="1" applyFill="1" applyBorder="1" applyAlignment="1" applyProtection="1">
      <alignment horizontal="center"/>
      <protection locked="0"/>
    </xf>
    <xf numFmtId="0" fontId="19" fillId="0" borderId="26" xfId="87" applyFont="1" applyFill="1" applyBorder="1" applyAlignment="1" applyProtection="1">
      <alignment horizontal="center"/>
      <protection locked="0"/>
    </xf>
    <xf numFmtId="195" fontId="41" fillId="0" borderId="86" xfId="87" applyNumberFormat="1" applyFont="1" applyFill="1" applyBorder="1" applyAlignment="1" applyProtection="1">
      <alignment horizontal="center" vertical="center" wrapText="1"/>
      <protection hidden="1"/>
    </xf>
    <xf numFmtId="195" fontId="41" fillId="0" borderId="88" xfId="87" applyNumberFormat="1" applyFont="1" applyFill="1" applyBorder="1" applyAlignment="1" applyProtection="1">
      <alignment horizontal="center" vertical="center" wrapText="1"/>
      <protection hidden="1"/>
    </xf>
    <xf numFmtId="0" fontId="41" fillId="0" borderId="19" xfId="87" applyFont="1" applyBorder="1" applyAlignment="1">
      <alignment horizontal="center" vertical="center"/>
      <protection/>
    </xf>
    <xf numFmtId="0" fontId="19" fillId="0" borderId="18" xfId="87" applyFont="1" applyBorder="1" applyAlignment="1" applyProtection="1">
      <alignment horizontal="center"/>
      <protection locked="0"/>
    </xf>
    <xf numFmtId="195" fontId="41" fillId="0" borderId="39" xfId="87" applyNumberFormat="1" applyFont="1" applyBorder="1" applyAlignment="1" applyProtection="1">
      <alignment horizontal="center" vertical="center"/>
      <protection hidden="1"/>
    </xf>
    <xf numFmtId="195" fontId="41" fillId="0" borderId="0" xfId="87" applyNumberFormat="1" applyFont="1" applyBorder="1" applyAlignment="1" applyProtection="1">
      <alignment horizontal="center" vertical="center"/>
      <protection hidden="1"/>
    </xf>
    <xf numFmtId="0" fontId="39" fillId="0" borderId="86" xfId="87" applyNumberFormat="1" applyFont="1" applyBorder="1" applyAlignment="1">
      <alignment horizontal="center" vertical="center"/>
      <protection/>
    </xf>
    <xf numFmtId="0" fontId="39" fillId="0" borderId="44" xfId="87" applyNumberFormat="1" applyFont="1" applyBorder="1" applyAlignment="1">
      <alignment horizontal="center" vertical="center"/>
      <protection/>
    </xf>
    <xf numFmtId="0" fontId="39" fillId="0" borderId="88" xfId="87" applyNumberFormat="1" applyFont="1" applyBorder="1" applyAlignment="1">
      <alignment horizontal="center" vertical="center"/>
      <protection/>
    </xf>
    <xf numFmtId="0" fontId="39" fillId="0" borderId="39" xfId="87" applyNumberFormat="1" applyFont="1" applyBorder="1" applyAlignment="1">
      <alignment horizontal="center" vertical="center"/>
      <protection/>
    </xf>
    <xf numFmtId="0" fontId="39" fillId="0" borderId="0" xfId="87" applyNumberFormat="1" applyFont="1" applyBorder="1" applyAlignment="1">
      <alignment horizontal="center" vertical="center"/>
      <protection/>
    </xf>
    <xf numFmtId="0" fontId="39" fillId="0" borderId="39" xfId="87" applyNumberFormat="1" applyFont="1" applyFill="1" applyBorder="1" applyAlignment="1">
      <alignment horizontal="center" vertical="center"/>
      <protection/>
    </xf>
    <xf numFmtId="0" fontId="39" fillId="0" borderId="0" xfId="87" applyNumberFormat="1" applyFont="1" applyFill="1" applyBorder="1" applyAlignment="1">
      <alignment horizontal="center" vertical="center"/>
      <protection/>
    </xf>
    <xf numFmtId="202" fontId="41" fillId="0" borderId="44" xfId="87" applyNumberFormat="1" applyFont="1" applyFill="1" applyBorder="1" applyAlignment="1">
      <alignment horizontal="center" vertical="center" wrapText="1"/>
      <protection/>
    </xf>
    <xf numFmtId="195" fontId="41" fillId="0" borderId="44" xfId="87" applyNumberFormat="1" applyFont="1" applyFill="1" applyBorder="1" applyAlignment="1" applyProtection="1">
      <alignment horizontal="center" vertical="center" wrapText="1"/>
      <protection hidden="1"/>
    </xf>
    <xf numFmtId="0" fontId="22" fillId="51" borderId="95" xfId="87" applyFont="1" applyFill="1" applyBorder="1" applyAlignment="1">
      <alignment horizontal="center"/>
      <protection/>
    </xf>
    <xf numFmtId="0" fontId="22" fillId="51" borderId="96" xfId="87" applyFont="1" applyFill="1" applyBorder="1" applyAlignment="1">
      <alignment horizontal="center"/>
      <protection/>
    </xf>
    <xf numFmtId="0" fontId="0" fillId="0" borderId="53" xfId="87" applyFill="1" applyBorder="1" applyAlignment="1" applyProtection="1">
      <alignment horizontal="center"/>
      <protection locked="0"/>
    </xf>
    <xf numFmtId="0" fontId="0" fillId="0" borderId="36" xfId="87" applyFill="1" applyBorder="1" applyAlignment="1" applyProtection="1">
      <alignment horizontal="center"/>
      <protection locked="0"/>
    </xf>
    <xf numFmtId="0" fontId="0" fillId="0" borderId="37" xfId="87" applyFill="1" applyBorder="1" applyAlignment="1" applyProtection="1">
      <alignment horizontal="center"/>
      <protection locked="0"/>
    </xf>
    <xf numFmtId="0" fontId="41" fillId="0" borderId="29" xfId="87" applyFont="1" applyFill="1" applyBorder="1" applyAlignment="1">
      <alignment horizontal="center" vertical="center"/>
      <protection/>
    </xf>
    <xf numFmtId="0" fontId="41" fillId="0" borderId="44" xfId="87" applyFont="1" applyFill="1" applyBorder="1" applyAlignment="1">
      <alignment horizontal="center" vertical="center"/>
      <protection/>
    </xf>
    <xf numFmtId="0" fontId="41" fillId="0" borderId="18" xfId="87" applyFont="1" applyFill="1" applyBorder="1" applyAlignment="1">
      <alignment horizontal="center" vertical="center"/>
      <protection/>
    </xf>
    <xf numFmtId="0" fontId="22" fillId="26" borderId="91" xfId="87" applyFont="1" applyFill="1" applyBorder="1" applyAlignment="1">
      <alignment horizontal="center"/>
      <protection/>
    </xf>
    <xf numFmtId="0" fontId="22" fillId="26" borderId="28" xfId="87" applyFont="1" applyFill="1" applyBorder="1" applyAlignment="1">
      <alignment horizontal="center"/>
      <protection/>
    </xf>
    <xf numFmtId="195" fontId="41" fillId="0" borderId="97" xfId="87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87" applyBorder="1" applyAlignment="1">
      <alignment horizontal="center"/>
      <protection/>
    </xf>
    <xf numFmtId="0" fontId="0" fillId="0" borderId="45" xfId="87" applyBorder="1" applyAlignment="1">
      <alignment horizontal="center"/>
      <protection/>
    </xf>
    <xf numFmtId="0" fontId="0" fillId="0" borderId="26" xfId="87" applyBorder="1" applyAlignment="1">
      <alignment horizontal="center"/>
      <protection/>
    </xf>
    <xf numFmtId="0" fontId="22" fillId="26" borderId="92" xfId="87" applyFont="1" applyFill="1" applyBorder="1" applyAlignment="1">
      <alignment horizontal="center"/>
      <protection/>
    </xf>
    <xf numFmtId="2" fontId="41" fillId="0" borderId="86" xfId="87" applyNumberFormat="1" applyFont="1" applyFill="1" applyBorder="1" applyAlignment="1" applyProtection="1">
      <alignment horizontal="center" vertical="center"/>
      <protection hidden="1"/>
    </xf>
    <xf numFmtId="2" fontId="41" fillId="0" borderId="44" xfId="87" applyNumberFormat="1" applyFont="1" applyFill="1" applyBorder="1" applyAlignment="1" applyProtection="1">
      <alignment horizontal="center" vertical="center"/>
      <protection hidden="1"/>
    </xf>
    <xf numFmtId="2" fontId="41" fillId="0" borderId="18" xfId="87" applyNumberFormat="1" applyFont="1" applyFill="1" applyBorder="1" applyAlignment="1" applyProtection="1">
      <alignment horizontal="center" vertical="center"/>
      <protection hidden="1"/>
    </xf>
    <xf numFmtId="173" fontId="39" fillId="0" borderId="39" xfId="87" applyNumberFormat="1" applyFont="1" applyBorder="1" applyAlignment="1">
      <alignment horizontal="center" vertical="center"/>
      <protection/>
    </xf>
    <xf numFmtId="173" fontId="39" fillId="0" borderId="0" xfId="87" applyNumberFormat="1" applyFont="1" applyBorder="1" applyAlignment="1">
      <alignment horizontal="center" vertical="center"/>
      <protection/>
    </xf>
    <xf numFmtId="2" fontId="39" fillId="0" borderId="39" xfId="87" applyNumberFormat="1" applyFont="1" applyBorder="1" applyAlignment="1">
      <alignment horizontal="center" vertical="center"/>
      <protection/>
    </xf>
    <xf numFmtId="2" fontId="39" fillId="0" borderId="0" xfId="87" applyNumberFormat="1" applyFont="1" applyBorder="1" applyAlignment="1">
      <alignment horizontal="center" vertical="center"/>
      <protection/>
    </xf>
    <xf numFmtId="0" fontId="22" fillId="51" borderId="63" xfId="87" applyFont="1" applyFill="1" applyBorder="1" applyAlignment="1">
      <alignment horizontal="center"/>
      <protection/>
    </xf>
    <xf numFmtId="0" fontId="22" fillId="51" borderId="55" xfId="87" applyFont="1" applyFill="1" applyBorder="1" applyAlignment="1">
      <alignment horizontal="center"/>
      <protection/>
    </xf>
  </cellXfs>
  <cellStyles count="9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Lien hypertexte 2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Monétaire 2" xfId="80"/>
    <cellStyle name="Neutral" xfId="81"/>
    <cellStyle name="Neutre" xfId="82"/>
    <cellStyle name="Normal 2" xfId="83"/>
    <cellStyle name="Normal 2 2" xfId="84"/>
    <cellStyle name="Normal 3" xfId="85"/>
    <cellStyle name="Normal_Feuil1" xfId="86"/>
    <cellStyle name="Normal_LISTE GENERALE ET COMBO 2015 - PRIX POTS DS" xfId="87"/>
    <cellStyle name="Note" xfId="88"/>
    <cellStyle name="Output" xfId="89"/>
    <cellStyle name="Percent" xfId="90"/>
    <cellStyle name="Pourcentage 2" xfId="91"/>
    <cellStyle name="Satisfaisant" xfId="92"/>
    <cellStyle name="Sortie" xfId="93"/>
    <cellStyle name="Texte explicatif" xfId="94"/>
    <cellStyle name="Title" xfId="95"/>
    <cellStyle name="Titre" xfId="96"/>
    <cellStyle name="Titre 1" xfId="97"/>
    <cellStyle name="Titre 2" xfId="98"/>
    <cellStyle name="Titre 3" xfId="99"/>
    <cellStyle name="Titre 4" xfId="100"/>
    <cellStyle name="Total" xfId="101"/>
    <cellStyle name="Vérification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0</xdr:row>
      <xdr:rowOff>0</xdr:rowOff>
    </xdr:from>
    <xdr:ext cx="180975" cy="962025"/>
    <xdr:sp>
      <xdr:nvSpPr>
        <xdr:cNvPr id="1" name="Rectangle 2"/>
        <xdr:cNvSpPr>
          <a:spLocks/>
        </xdr:cNvSpPr>
      </xdr:nvSpPr>
      <xdr:spPr>
        <a:xfrm rot="20899059">
          <a:off x="5657850" y="0"/>
          <a:ext cx="1809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371475</xdr:colOff>
      <xdr:row>0</xdr:row>
      <xdr:rowOff>133350</xdr:rowOff>
    </xdr:from>
    <xdr:to>
      <xdr:col>2</xdr:col>
      <xdr:colOff>114300</xdr:colOff>
      <xdr:row>9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33350"/>
          <a:ext cx="18002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238125</xdr:rowOff>
    </xdr:from>
    <xdr:to>
      <xdr:col>2</xdr:col>
      <xdr:colOff>285750</xdr:colOff>
      <xdr:row>9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9432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1438275</xdr:colOff>
      <xdr:row>1</xdr:row>
      <xdr:rowOff>914400</xdr:rowOff>
    </xdr:to>
    <xdr:pic>
      <xdr:nvPicPr>
        <xdr:cNvPr id="1" name="Image 2" descr="Logo-Zyromski-2021_Distribu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29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fortin\AppData\Local\Microsoft\Windows\Temporary%20Internet%20Files\Content.Outlook\C4NKX8OO\SFZ%20BdC%202016-17-%20BOUTURES(Papier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Z Bdc 2016 BOUTURES"/>
      <sheetName val="Discontinué &amp; Substitutio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yromsk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ZYROMSKI.COM" TargetMode="External" /><Relationship Id="rId2" Type="http://schemas.openxmlformats.org/officeDocument/2006/relationships/hyperlink" Target="http://www.zyromski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5"/>
  <sheetViews>
    <sheetView showGridLines="0" zoomScalePageLayoutView="0" workbookViewId="0" topLeftCell="A1">
      <selection activeCell="C17" sqref="C17"/>
    </sheetView>
  </sheetViews>
  <sheetFormatPr defaultColWidth="11.421875" defaultRowHeight="12.75"/>
  <cols>
    <col min="1" max="1" width="5.57421875" style="56" customWidth="1"/>
    <col min="2" max="2" width="25.28125" style="55" customWidth="1"/>
    <col min="3" max="3" width="45.28125" style="55" customWidth="1"/>
    <col min="4" max="4" width="21.57421875" style="55" customWidth="1"/>
    <col min="5" max="5" width="27.7109375" style="55" customWidth="1"/>
    <col min="6" max="16384" width="11.421875" style="55" customWidth="1"/>
  </cols>
  <sheetData>
    <row r="1" spans="2:5" s="56" customFormat="1" ht="12.75" customHeight="1">
      <c r="B1" s="71"/>
      <c r="C1" s="71"/>
      <c r="D1" s="71"/>
      <c r="E1" s="71"/>
    </row>
    <row r="2" spans="1:5" ht="29.25">
      <c r="A2" s="70"/>
      <c r="B2" s="326" t="s">
        <v>636</v>
      </c>
      <c r="C2" s="326"/>
      <c r="D2" s="326"/>
      <c r="E2" s="326"/>
    </row>
    <row r="3" spans="1:5" ht="12" customHeight="1">
      <c r="A3" s="69"/>
      <c r="B3" s="330" t="s">
        <v>26</v>
      </c>
      <c r="C3" s="330"/>
      <c r="D3" s="330"/>
      <c r="E3" s="330"/>
    </row>
    <row r="4" spans="1:5" ht="12" customHeight="1">
      <c r="A4" s="69"/>
      <c r="B4" s="330" t="s">
        <v>25</v>
      </c>
      <c r="C4" s="330"/>
      <c r="D4" s="330"/>
      <c r="E4" s="330"/>
    </row>
    <row r="5" spans="1:5" ht="12" customHeight="1">
      <c r="A5" s="69"/>
      <c r="B5" s="332" t="s">
        <v>6</v>
      </c>
      <c r="C5" s="332"/>
      <c r="D5" s="332"/>
      <c r="E5" s="332"/>
    </row>
    <row r="6" spans="1:5" ht="17.25" customHeight="1">
      <c r="A6" s="68"/>
      <c r="B6" s="330"/>
      <c r="C6" s="330"/>
      <c r="D6" s="330"/>
      <c r="E6" s="330"/>
    </row>
    <row r="7" spans="1:5" ht="44.25" customHeight="1">
      <c r="A7" s="67"/>
      <c r="B7" s="327" t="s">
        <v>635</v>
      </c>
      <c r="C7" s="328"/>
      <c r="D7" s="328"/>
      <c r="E7" s="328"/>
    </row>
    <row r="8" spans="1:5" ht="15.75" customHeight="1">
      <c r="A8" s="67"/>
      <c r="B8" s="66"/>
      <c r="C8" s="65"/>
      <c r="D8" s="65"/>
      <c r="E8" s="65"/>
    </row>
    <row r="9" spans="1:5" ht="25.5" customHeight="1">
      <c r="A9" s="64"/>
      <c r="B9" s="329" t="s">
        <v>27</v>
      </c>
      <c r="C9" s="329"/>
      <c r="D9" s="329"/>
      <c r="E9" s="329"/>
    </row>
    <row r="10" spans="2:5" ht="13.5" customHeight="1">
      <c r="B10" s="337"/>
      <c r="C10" s="337"/>
      <c r="D10" s="337"/>
      <c r="E10" s="337"/>
    </row>
    <row r="11" spans="2:5" ht="39.75" customHeight="1">
      <c r="B11" s="163" t="s">
        <v>24</v>
      </c>
      <c r="C11" s="320"/>
      <c r="D11" s="331"/>
      <c r="E11" s="321"/>
    </row>
    <row r="12" spans="2:6" ht="12" customHeight="1">
      <c r="B12" s="60"/>
      <c r="C12" s="60"/>
      <c r="D12" s="60"/>
      <c r="E12" s="59"/>
      <c r="F12" s="61"/>
    </row>
    <row r="13" spans="2:6" ht="20.25" customHeight="1">
      <c r="B13" s="63"/>
      <c r="C13" s="167" t="s">
        <v>23</v>
      </c>
      <c r="D13" s="335" t="s">
        <v>22</v>
      </c>
      <c r="E13" s="336"/>
      <c r="F13" s="61"/>
    </row>
    <row r="14" spans="2:6" ht="19.5" customHeight="1">
      <c r="B14" s="164" t="s">
        <v>21</v>
      </c>
      <c r="C14" s="62"/>
      <c r="D14" s="320"/>
      <c r="E14" s="321"/>
      <c r="F14" s="61"/>
    </row>
    <row r="15" spans="2:5" ht="19.5" customHeight="1">
      <c r="B15" s="165"/>
      <c r="C15" s="62"/>
      <c r="D15" s="320"/>
      <c r="E15" s="321"/>
    </row>
    <row r="16" spans="2:5" ht="19.5" customHeight="1">
      <c r="B16" s="165"/>
      <c r="C16" s="62"/>
      <c r="D16" s="320"/>
      <c r="E16" s="321"/>
    </row>
    <row r="17" spans="2:5" ht="19.5" customHeight="1">
      <c r="B17" s="166" t="s">
        <v>20</v>
      </c>
      <c r="C17" s="62"/>
      <c r="D17" s="320"/>
      <c r="E17" s="321"/>
    </row>
    <row r="18" spans="2:6" ht="12" customHeight="1">
      <c r="B18" s="60"/>
      <c r="C18" s="60"/>
      <c r="D18" s="60"/>
      <c r="E18" s="59"/>
      <c r="F18" s="61"/>
    </row>
    <row r="19" spans="2:5" ht="30" customHeight="1">
      <c r="B19" s="163" t="s">
        <v>19</v>
      </c>
      <c r="C19" s="317"/>
      <c r="D19" s="318"/>
      <c r="E19" s="319"/>
    </row>
    <row r="20" spans="2:5" ht="30" customHeight="1">
      <c r="B20" s="163" t="s">
        <v>18</v>
      </c>
      <c r="C20" s="317"/>
      <c r="D20" s="318"/>
      <c r="E20" s="319"/>
    </row>
    <row r="21" spans="2:5" ht="30" customHeight="1">
      <c r="B21" s="163" t="s">
        <v>17</v>
      </c>
      <c r="C21" s="317"/>
      <c r="D21" s="318"/>
      <c r="E21" s="319"/>
    </row>
    <row r="22" spans="2:5" ht="12" customHeight="1">
      <c r="B22" s="60"/>
      <c r="C22" s="60"/>
      <c r="D22" s="60"/>
      <c r="E22" s="59"/>
    </row>
    <row r="23" spans="2:5" ht="30" customHeight="1">
      <c r="B23" s="322" t="s">
        <v>16</v>
      </c>
      <c r="C23" s="323"/>
      <c r="D23" s="324"/>
      <c r="E23" s="325"/>
    </row>
    <row r="24" spans="2:5" ht="30" customHeight="1">
      <c r="B24" s="322" t="s">
        <v>15</v>
      </c>
      <c r="C24" s="323"/>
      <c r="D24" s="324"/>
      <c r="E24" s="325"/>
    </row>
    <row r="25" spans="2:5" ht="34.5" customHeight="1">
      <c r="B25" s="322" t="s">
        <v>28</v>
      </c>
      <c r="C25" s="323"/>
      <c r="D25" s="324"/>
      <c r="E25" s="325"/>
    </row>
    <row r="26" spans="2:5" ht="11.25" customHeight="1">
      <c r="B26" s="75"/>
      <c r="C26" s="75"/>
      <c r="D26" s="75"/>
      <c r="E26" s="75"/>
    </row>
    <row r="27" spans="1:6" ht="29.25" customHeight="1">
      <c r="A27" s="58"/>
      <c r="B27" s="333" t="s">
        <v>89</v>
      </c>
      <c r="C27" s="333"/>
      <c r="D27" s="333"/>
      <c r="E27" s="333"/>
      <c r="F27" s="159"/>
    </row>
    <row r="28" spans="1:6" ht="48" customHeight="1">
      <c r="A28" s="57"/>
      <c r="B28" s="334" t="s">
        <v>90</v>
      </c>
      <c r="C28" s="334"/>
      <c r="D28" s="334"/>
      <c r="E28" s="334"/>
      <c r="F28" s="160"/>
    </row>
    <row r="32" ht="12.75">
      <c r="F32" s="56"/>
    </row>
    <row r="53" ht="12.75">
      <c r="C53" s="56"/>
    </row>
    <row r="54" spans="2:6" ht="12.75">
      <c r="B54" s="77"/>
      <c r="C54" s="76"/>
      <c r="D54" s="76"/>
      <c r="E54" s="56"/>
      <c r="F54" s="56"/>
    </row>
    <row r="55" spans="2:6" ht="12.75">
      <c r="B55" s="56"/>
      <c r="C55" s="56"/>
      <c r="D55" s="56"/>
      <c r="E55" s="56"/>
      <c r="F55" s="56"/>
    </row>
  </sheetData>
  <sheetProtection password="C9A3" sheet="1" selectLockedCells="1"/>
  <mergeCells count="25">
    <mergeCell ref="B27:E27"/>
    <mergeCell ref="B28:E28"/>
    <mergeCell ref="D13:E13"/>
    <mergeCell ref="D25:E25"/>
    <mergeCell ref="B6:E6"/>
    <mergeCell ref="B10:E10"/>
    <mergeCell ref="D15:E15"/>
    <mergeCell ref="C19:E19"/>
    <mergeCell ref="D17:E17"/>
    <mergeCell ref="B23:C23"/>
    <mergeCell ref="B2:E2"/>
    <mergeCell ref="B7:E7"/>
    <mergeCell ref="B9:E9"/>
    <mergeCell ref="B3:E3"/>
    <mergeCell ref="B4:E4"/>
    <mergeCell ref="C11:E11"/>
    <mergeCell ref="B5:E5"/>
    <mergeCell ref="C21:E21"/>
    <mergeCell ref="D16:E16"/>
    <mergeCell ref="B24:C24"/>
    <mergeCell ref="D14:E14"/>
    <mergeCell ref="D24:E24"/>
    <mergeCell ref="B25:C25"/>
    <mergeCell ref="D23:E23"/>
    <mergeCell ref="C20:E20"/>
  </mergeCells>
  <hyperlinks>
    <hyperlink ref="B5" r:id="rId1" display="www.zyromski.com"/>
  </hyperlinks>
  <printOptions horizontalCentered="1" verticalCentered="1"/>
  <pageMargins left="0" right="0.5905511811023623" top="0.15748031496062992" bottom="0" header="0" footer="0"/>
  <pageSetup fitToHeight="1" fitToWidth="1"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8"/>
  <sheetViews>
    <sheetView tabSelected="1" zoomScale="60" zoomScaleNormal="60" workbookViewId="0" topLeftCell="A1">
      <selection activeCell="C17" sqref="C17"/>
    </sheetView>
  </sheetViews>
  <sheetFormatPr defaultColWidth="10.7109375" defaultRowHeight="12.75"/>
  <cols>
    <col min="1" max="1" width="22.421875" style="188" customWidth="1"/>
    <col min="2" max="2" width="24.8515625" style="24" customWidth="1"/>
    <col min="3" max="3" width="61.28125" style="23" customWidth="1"/>
    <col min="4" max="4" width="19.28125" style="23" customWidth="1"/>
    <col min="5" max="5" width="16.7109375" style="23" customWidth="1"/>
    <col min="6" max="6" width="17.8515625" style="23" customWidth="1"/>
    <col min="7" max="7" width="16.8515625" style="23" customWidth="1"/>
    <col min="8" max="9" width="12.28125" style="34" hidden="1" customWidth="1"/>
    <col min="10" max="10" width="12.421875" style="35" hidden="1" customWidth="1"/>
    <col min="11" max="11" width="12.28125" style="36" hidden="1" customWidth="1"/>
    <col min="12" max="12" width="13.7109375" style="124" customWidth="1"/>
    <col min="13" max="13" width="17.140625" style="54" customWidth="1"/>
    <col min="14" max="14" width="17.28125" style="54" customWidth="1"/>
    <col min="15" max="15" width="17.7109375" style="54" customWidth="1"/>
    <col min="16" max="16" width="16.7109375" style="189" customWidth="1"/>
    <col min="17" max="17" width="18.00390625" style="54" customWidth="1"/>
    <col min="18" max="16384" width="10.7109375" style="23" customWidth="1"/>
  </cols>
  <sheetData>
    <row r="1" spans="2:17" s="180" customFormat="1" ht="26.25" customHeight="1">
      <c r="B1" s="309"/>
      <c r="C1" s="350" t="s">
        <v>129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09"/>
      <c r="O1" s="309"/>
      <c r="P1" s="309"/>
      <c r="Q1" s="309"/>
    </row>
    <row r="2" spans="2:17" s="22" customFormat="1" ht="30">
      <c r="B2" s="310"/>
      <c r="C2" s="348" t="s">
        <v>76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10"/>
      <c r="O2" s="310"/>
      <c r="P2" s="310"/>
      <c r="Q2" s="310"/>
    </row>
    <row r="3" spans="1:17" s="22" customFormat="1" ht="15" customHeight="1">
      <c r="A3" s="353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178"/>
      <c r="O3" s="192"/>
      <c r="P3" s="161"/>
      <c r="Q3" s="178"/>
    </row>
    <row r="4" spans="1:17" s="22" customFormat="1" ht="28.5" customHeight="1">
      <c r="A4" s="177"/>
      <c r="B4" s="178"/>
      <c r="C4" s="347" t="s">
        <v>428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178"/>
      <c r="O4" s="192"/>
      <c r="P4" s="161"/>
      <c r="Q4" s="178"/>
    </row>
    <row r="5" spans="1:17" s="22" customFormat="1" ht="25.5" customHeight="1">
      <c r="A5" s="177"/>
      <c r="B5" s="178"/>
      <c r="C5" s="352" t="s">
        <v>38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78"/>
      <c r="O5" s="192"/>
      <c r="P5" s="161"/>
      <c r="Q5" s="178"/>
    </row>
    <row r="6" spans="3:17" s="22" customFormat="1" ht="24.75" customHeight="1">
      <c r="C6" s="338" t="s">
        <v>117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12"/>
      <c r="O6" s="312"/>
      <c r="P6" s="161"/>
      <c r="Q6" s="178"/>
    </row>
    <row r="7" spans="1:17" s="22" customFormat="1" ht="24" customHeight="1">
      <c r="A7" s="311"/>
      <c r="B7" s="313"/>
      <c r="C7" s="338" t="s">
        <v>116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13"/>
      <c r="O7" s="313"/>
      <c r="P7" s="161"/>
      <c r="Q7" s="173"/>
    </row>
    <row r="8" spans="1:17" s="22" customFormat="1" ht="42" customHeight="1" thickBot="1">
      <c r="A8" s="175"/>
      <c r="B8" s="176"/>
      <c r="C8" s="340" t="s">
        <v>118</v>
      </c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173"/>
      <c r="O8" s="173"/>
      <c r="P8" s="161"/>
      <c r="Q8" s="173"/>
    </row>
    <row r="9" spans="1:17" s="22" customFormat="1" ht="90" customHeight="1" thickBot="1">
      <c r="A9" s="175"/>
      <c r="B9" s="176"/>
      <c r="C9" s="341" t="s">
        <v>873</v>
      </c>
      <c r="D9" s="341"/>
      <c r="E9" s="341"/>
      <c r="F9" s="341"/>
      <c r="G9" s="341"/>
      <c r="H9" s="341"/>
      <c r="I9" s="341"/>
      <c r="J9" s="341"/>
      <c r="K9" s="341"/>
      <c r="L9" s="341"/>
      <c r="M9" s="342"/>
      <c r="N9" s="355" t="s">
        <v>119</v>
      </c>
      <c r="O9" s="356"/>
      <c r="P9" s="357"/>
      <c r="Q9" s="308">
        <v>0</v>
      </c>
    </row>
    <row r="10" spans="1:17" s="22" customFormat="1" ht="32.25" customHeight="1" thickBot="1">
      <c r="A10" s="343" t="s">
        <v>633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262"/>
      <c r="O10" s="262"/>
      <c r="P10" s="262"/>
      <c r="Q10" s="263"/>
    </row>
    <row r="11" spans="1:17" s="22" customFormat="1" ht="126.75" customHeight="1">
      <c r="A11" s="316" t="s">
        <v>120</v>
      </c>
      <c r="B11" s="314" t="s">
        <v>78</v>
      </c>
      <c r="C11" s="314" t="s">
        <v>2</v>
      </c>
      <c r="D11" s="315" t="s">
        <v>632</v>
      </c>
      <c r="E11" s="270" t="s">
        <v>121</v>
      </c>
      <c r="F11" s="270" t="s">
        <v>122</v>
      </c>
      <c r="G11" s="270" t="s">
        <v>123</v>
      </c>
      <c r="H11" s="194" t="s">
        <v>8</v>
      </c>
      <c r="I11" s="194" t="s">
        <v>9</v>
      </c>
      <c r="J11" s="196" t="s">
        <v>114</v>
      </c>
      <c r="K11" s="193" t="s">
        <v>113</v>
      </c>
      <c r="L11" s="270" t="s">
        <v>124</v>
      </c>
      <c r="M11" s="287" t="s">
        <v>125</v>
      </c>
      <c r="N11" s="288" t="s">
        <v>126</v>
      </c>
      <c r="O11" s="289" t="s">
        <v>127</v>
      </c>
      <c r="P11" s="290" t="s">
        <v>115</v>
      </c>
      <c r="Q11" s="291" t="s">
        <v>128</v>
      </c>
    </row>
    <row r="12" spans="1:17" s="181" customFormat="1" ht="30" customHeight="1" thickBot="1">
      <c r="A12" s="191"/>
      <c r="B12" s="205" t="s">
        <v>130</v>
      </c>
      <c r="C12" s="271" t="s">
        <v>643</v>
      </c>
      <c r="D12" s="264"/>
      <c r="E12" s="272">
        <v>38</v>
      </c>
      <c r="F12" s="272">
        <v>2</v>
      </c>
      <c r="G12" s="273">
        <v>76</v>
      </c>
      <c r="H12" s="198">
        <v>2.08</v>
      </c>
      <c r="I12" s="190">
        <f>H12*1.35</f>
        <v>2.8080000000000003</v>
      </c>
      <c r="J12" s="195">
        <v>0.199</v>
      </c>
      <c r="K12" s="174">
        <f aca="true" t="shared" si="0" ref="K12:K43">SUM(J12:J12)</f>
        <v>0.199</v>
      </c>
      <c r="L12" s="292">
        <v>0</v>
      </c>
      <c r="M12" s="305">
        <f aca="true" t="shared" si="1" ref="M12:M75">A12*L12</f>
        <v>0</v>
      </c>
      <c r="N12" s="197">
        <f aca="true" t="shared" si="2" ref="N12:N75">I12+K12</f>
        <v>3.007</v>
      </c>
      <c r="O12" s="197">
        <f aca="true" t="shared" si="3" ref="O12:O75">A12*N12</f>
        <v>0</v>
      </c>
      <c r="P12" s="306">
        <f>(O12-(O12*$Q$9))</f>
        <v>0</v>
      </c>
      <c r="Q12" s="199">
        <f>(O12-(O12*$Q$9)+M12)</f>
        <v>0</v>
      </c>
    </row>
    <row r="13" spans="1:17" s="181" customFormat="1" ht="30" customHeight="1" thickBot="1" thickTop="1">
      <c r="A13" s="191"/>
      <c r="B13" s="205" t="s">
        <v>131</v>
      </c>
      <c r="C13" s="271" t="s">
        <v>644</v>
      </c>
      <c r="D13" s="264"/>
      <c r="E13" s="272">
        <v>18</v>
      </c>
      <c r="F13" s="272">
        <v>2</v>
      </c>
      <c r="G13" s="273">
        <v>36</v>
      </c>
      <c r="H13" s="198">
        <v>7.843000000000001</v>
      </c>
      <c r="I13" s="190">
        <f aca="true" t="shared" si="4" ref="I13:I73">H13*1.35</f>
        <v>10.588050000000003</v>
      </c>
      <c r="J13" s="195">
        <v>0.199</v>
      </c>
      <c r="K13" s="174">
        <f t="shared" si="0"/>
        <v>0.199</v>
      </c>
      <c r="L13" s="292">
        <v>0</v>
      </c>
      <c r="M13" s="305">
        <f t="shared" si="1"/>
        <v>0</v>
      </c>
      <c r="N13" s="197">
        <f t="shared" si="2"/>
        <v>10.787050000000002</v>
      </c>
      <c r="O13" s="197">
        <f t="shared" si="3"/>
        <v>0</v>
      </c>
      <c r="P13" s="306">
        <f aca="true" t="shared" si="5" ref="P13:P76">(O13-(O13*$Q$9))</f>
        <v>0</v>
      </c>
      <c r="Q13" s="199">
        <f aca="true" t="shared" si="6" ref="Q13:Q76">(O13-(O13*$Q$9)+M13)</f>
        <v>0</v>
      </c>
    </row>
    <row r="14" spans="1:17" s="181" customFormat="1" ht="30" customHeight="1" thickBot="1" thickTop="1">
      <c r="A14" s="191"/>
      <c r="B14" s="205" t="s">
        <v>132</v>
      </c>
      <c r="C14" s="271" t="s">
        <v>645</v>
      </c>
      <c r="D14" s="264"/>
      <c r="E14" s="272">
        <v>18</v>
      </c>
      <c r="F14" s="272">
        <v>2</v>
      </c>
      <c r="G14" s="273">
        <v>36</v>
      </c>
      <c r="H14" s="198">
        <v>7.133000000000002</v>
      </c>
      <c r="I14" s="190">
        <f t="shared" si="4"/>
        <v>9.629550000000004</v>
      </c>
      <c r="J14" s="195">
        <v>0.199</v>
      </c>
      <c r="K14" s="174">
        <f t="shared" si="0"/>
        <v>0.199</v>
      </c>
      <c r="L14" s="292">
        <v>0</v>
      </c>
      <c r="M14" s="305">
        <f t="shared" si="1"/>
        <v>0</v>
      </c>
      <c r="N14" s="197">
        <f t="shared" si="2"/>
        <v>9.828550000000003</v>
      </c>
      <c r="O14" s="197">
        <f t="shared" si="3"/>
        <v>0</v>
      </c>
      <c r="P14" s="306">
        <f t="shared" si="5"/>
        <v>0</v>
      </c>
      <c r="Q14" s="199">
        <f t="shared" si="6"/>
        <v>0</v>
      </c>
    </row>
    <row r="15" spans="1:17" s="182" customFormat="1" ht="30" customHeight="1" thickBot="1" thickTop="1">
      <c r="A15" s="191"/>
      <c r="B15" s="205" t="s">
        <v>135</v>
      </c>
      <c r="C15" s="271" t="s">
        <v>646</v>
      </c>
      <c r="D15" s="264"/>
      <c r="E15" s="272">
        <v>21</v>
      </c>
      <c r="F15" s="272">
        <v>1</v>
      </c>
      <c r="G15" s="273">
        <v>21</v>
      </c>
      <c r="H15" s="198">
        <v>7.755</v>
      </c>
      <c r="I15" s="190">
        <f t="shared" si="4"/>
        <v>10.46925</v>
      </c>
      <c r="J15" s="195">
        <v>0.199</v>
      </c>
      <c r="K15" s="174">
        <f t="shared" si="0"/>
        <v>0.199</v>
      </c>
      <c r="L15" s="292">
        <v>0.4725</v>
      </c>
      <c r="M15" s="305">
        <f t="shared" si="1"/>
        <v>0</v>
      </c>
      <c r="N15" s="197">
        <f t="shared" si="2"/>
        <v>10.66825</v>
      </c>
      <c r="O15" s="197">
        <f t="shared" si="3"/>
        <v>0</v>
      </c>
      <c r="P15" s="306">
        <f t="shared" si="5"/>
        <v>0</v>
      </c>
      <c r="Q15" s="199">
        <f t="shared" si="6"/>
        <v>0</v>
      </c>
    </row>
    <row r="16" spans="1:17" s="182" customFormat="1" ht="30" customHeight="1" thickBot="1" thickTop="1">
      <c r="A16" s="191"/>
      <c r="B16" s="206" t="s">
        <v>136</v>
      </c>
      <c r="C16" s="274" t="s">
        <v>646</v>
      </c>
      <c r="D16" s="265" t="s">
        <v>647</v>
      </c>
      <c r="E16" s="275">
        <v>36</v>
      </c>
      <c r="F16" s="275">
        <v>2</v>
      </c>
      <c r="G16" s="276">
        <v>72</v>
      </c>
      <c r="H16" s="198">
        <v>5.811000000000001</v>
      </c>
      <c r="I16" s="190">
        <f t="shared" si="4"/>
        <v>7.844850000000002</v>
      </c>
      <c r="J16" s="195">
        <v>0.199</v>
      </c>
      <c r="K16" s="174">
        <f t="shared" si="0"/>
        <v>0.199</v>
      </c>
      <c r="L16" s="292">
        <v>0.4725</v>
      </c>
      <c r="M16" s="305">
        <f t="shared" si="1"/>
        <v>0</v>
      </c>
      <c r="N16" s="197">
        <f t="shared" si="2"/>
        <v>8.043850000000003</v>
      </c>
      <c r="O16" s="197">
        <f t="shared" si="3"/>
        <v>0</v>
      </c>
      <c r="P16" s="306">
        <f t="shared" si="5"/>
        <v>0</v>
      </c>
      <c r="Q16" s="199">
        <f t="shared" si="6"/>
        <v>0</v>
      </c>
    </row>
    <row r="17" spans="1:17" s="181" customFormat="1" ht="30" customHeight="1" thickBot="1" thickTop="1">
      <c r="A17" s="191"/>
      <c r="B17" s="205" t="s">
        <v>137</v>
      </c>
      <c r="C17" s="271" t="s">
        <v>648</v>
      </c>
      <c r="D17" s="264"/>
      <c r="E17" s="272">
        <v>21</v>
      </c>
      <c r="F17" s="272">
        <v>1</v>
      </c>
      <c r="G17" s="273">
        <v>21</v>
      </c>
      <c r="H17" s="198">
        <v>6.765</v>
      </c>
      <c r="I17" s="190">
        <f t="shared" si="4"/>
        <v>9.13275</v>
      </c>
      <c r="J17" s="195">
        <v>0.199</v>
      </c>
      <c r="K17" s="174">
        <f t="shared" si="0"/>
        <v>0.199</v>
      </c>
      <c r="L17" s="292">
        <v>0</v>
      </c>
      <c r="M17" s="305">
        <f t="shared" si="1"/>
        <v>0</v>
      </c>
      <c r="N17" s="197">
        <f t="shared" si="2"/>
        <v>9.33175</v>
      </c>
      <c r="O17" s="197">
        <f t="shared" si="3"/>
        <v>0</v>
      </c>
      <c r="P17" s="306">
        <f t="shared" si="5"/>
        <v>0</v>
      </c>
      <c r="Q17" s="199">
        <f t="shared" si="6"/>
        <v>0</v>
      </c>
    </row>
    <row r="18" spans="1:17" s="181" customFormat="1" ht="30" customHeight="1" thickBot="1" thickTop="1">
      <c r="A18" s="191"/>
      <c r="B18" s="206" t="s">
        <v>138</v>
      </c>
      <c r="C18" s="274" t="s">
        <v>648</v>
      </c>
      <c r="D18" s="265" t="s">
        <v>647</v>
      </c>
      <c r="E18" s="275">
        <v>36</v>
      </c>
      <c r="F18" s="275">
        <v>2</v>
      </c>
      <c r="G18" s="276">
        <v>72</v>
      </c>
      <c r="H18" s="198">
        <v>5.597600000000002</v>
      </c>
      <c r="I18" s="190">
        <f t="shared" si="4"/>
        <v>7.556760000000002</v>
      </c>
      <c r="J18" s="195">
        <v>0.199</v>
      </c>
      <c r="K18" s="174">
        <f t="shared" si="0"/>
        <v>0.199</v>
      </c>
      <c r="L18" s="292">
        <v>0</v>
      </c>
      <c r="M18" s="305">
        <f t="shared" si="1"/>
        <v>0</v>
      </c>
      <c r="N18" s="197">
        <f t="shared" si="2"/>
        <v>7.755760000000002</v>
      </c>
      <c r="O18" s="197">
        <f t="shared" si="3"/>
        <v>0</v>
      </c>
      <c r="P18" s="306">
        <f t="shared" si="5"/>
        <v>0</v>
      </c>
      <c r="Q18" s="199">
        <f t="shared" si="6"/>
        <v>0</v>
      </c>
    </row>
    <row r="19" spans="1:17" s="181" customFormat="1" ht="30" customHeight="1" thickBot="1" thickTop="1">
      <c r="A19" s="191"/>
      <c r="B19" s="205" t="s">
        <v>144</v>
      </c>
      <c r="C19" s="271" t="s">
        <v>649</v>
      </c>
      <c r="D19" s="264"/>
      <c r="E19" s="272">
        <v>21</v>
      </c>
      <c r="F19" s="272">
        <v>1</v>
      </c>
      <c r="G19" s="273">
        <v>21</v>
      </c>
      <c r="H19" s="198">
        <v>6.365</v>
      </c>
      <c r="I19" s="190">
        <f t="shared" si="4"/>
        <v>8.59275</v>
      </c>
      <c r="J19" s="195">
        <v>0.199</v>
      </c>
      <c r="K19" s="174">
        <f t="shared" si="0"/>
        <v>0.199</v>
      </c>
      <c r="L19" s="292">
        <v>0</v>
      </c>
      <c r="M19" s="305">
        <f t="shared" si="1"/>
        <v>0</v>
      </c>
      <c r="N19" s="197">
        <f t="shared" si="2"/>
        <v>8.79175</v>
      </c>
      <c r="O19" s="197">
        <f t="shared" si="3"/>
        <v>0</v>
      </c>
      <c r="P19" s="306">
        <f t="shared" si="5"/>
        <v>0</v>
      </c>
      <c r="Q19" s="199">
        <f t="shared" si="6"/>
        <v>0</v>
      </c>
    </row>
    <row r="20" spans="1:17" s="181" customFormat="1" ht="30" customHeight="1" thickBot="1" thickTop="1">
      <c r="A20" s="191"/>
      <c r="B20" s="206" t="s">
        <v>145</v>
      </c>
      <c r="C20" s="274" t="s">
        <v>649</v>
      </c>
      <c r="D20" s="265" t="s">
        <v>647</v>
      </c>
      <c r="E20" s="275">
        <v>36</v>
      </c>
      <c r="F20" s="275">
        <v>2</v>
      </c>
      <c r="G20" s="276">
        <v>72</v>
      </c>
      <c r="H20" s="198">
        <v>4.891500000000001</v>
      </c>
      <c r="I20" s="190">
        <f t="shared" si="4"/>
        <v>6.603525000000001</v>
      </c>
      <c r="J20" s="195">
        <v>0.199</v>
      </c>
      <c r="K20" s="174">
        <f t="shared" si="0"/>
        <v>0.199</v>
      </c>
      <c r="L20" s="292">
        <v>0</v>
      </c>
      <c r="M20" s="305">
        <f t="shared" si="1"/>
        <v>0</v>
      </c>
      <c r="N20" s="197">
        <f t="shared" si="2"/>
        <v>6.802525000000001</v>
      </c>
      <c r="O20" s="197">
        <f t="shared" si="3"/>
        <v>0</v>
      </c>
      <c r="P20" s="306">
        <f t="shared" si="5"/>
        <v>0</v>
      </c>
      <c r="Q20" s="199">
        <f t="shared" si="6"/>
        <v>0</v>
      </c>
    </row>
    <row r="21" spans="1:17" s="181" customFormat="1" ht="30" customHeight="1" thickBot="1" thickTop="1">
      <c r="A21" s="191"/>
      <c r="B21" s="205" t="s">
        <v>139</v>
      </c>
      <c r="C21" s="271" t="s">
        <v>650</v>
      </c>
      <c r="D21" s="264"/>
      <c r="E21" s="272">
        <v>18</v>
      </c>
      <c r="F21" s="272">
        <v>2</v>
      </c>
      <c r="G21" s="273">
        <v>36</v>
      </c>
      <c r="H21" s="198">
        <v>9.393999999999998</v>
      </c>
      <c r="I21" s="190">
        <f t="shared" si="4"/>
        <v>12.681899999999999</v>
      </c>
      <c r="J21" s="195">
        <v>0.199</v>
      </c>
      <c r="K21" s="174">
        <f t="shared" si="0"/>
        <v>0.199</v>
      </c>
      <c r="L21" s="292">
        <v>0</v>
      </c>
      <c r="M21" s="305">
        <f t="shared" si="1"/>
        <v>0</v>
      </c>
      <c r="N21" s="197">
        <f t="shared" si="2"/>
        <v>12.880899999999999</v>
      </c>
      <c r="O21" s="197">
        <f t="shared" si="3"/>
        <v>0</v>
      </c>
      <c r="P21" s="306">
        <f t="shared" si="5"/>
        <v>0</v>
      </c>
      <c r="Q21" s="199">
        <f t="shared" si="6"/>
        <v>0</v>
      </c>
    </row>
    <row r="22" spans="1:17" s="183" customFormat="1" ht="30" customHeight="1" thickBot="1" thickTop="1">
      <c r="A22" s="191"/>
      <c r="B22" s="205" t="s">
        <v>148</v>
      </c>
      <c r="C22" s="271" t="s">
        <v>651</v>
      </c>
      <c r="D22" s="264"/>
      <c r="E22" s="272">
        <v>18</v>
      </c>
      <c r="F22" s="272">
        <v>2</v>
      </c>
      <c r="G22" s="273">
        <v>36</v>
      </c>
      <c r="H22" s="198">
        <v>13.063</v>
      </c>
      <c r="I22" s="190">
        <f t="shared" si="4"/>
        <v>17.635050000000003</v>
      </c>
      <c r="J22" s="195">
        <v>0.199</v>
      </c>
      <c r="K22" s="174">
        <f t="shared" si="0"/>
        <v>0.199</v>
      </c>
      <c r="L22" s="292">
        <v>0</v>
      </c>
      <c r="M22" s="305">
        <f t="shared" si="1"/>
        <v>0</v>
      </c>
      <c r="N22" s="197">
        <f t="shared" si="2"/>
        <v>17.834050000000005</v>
      </c>
      <c r="O22" s="197">
        <f t="shared" si="3"/>
        <v>0</v>
      </c>
      <c r="P22" s="306">
        <f t="shared" si="5"/>
        <v>0</v>
      </c>
      <c r="Q22" s="199">
        <f t="shared" si="6"/>
        <v>0</v>
      </c>
    </row>
    <row r="23" spans="1:17" s="181" customFormat="1" ht="30" customHeight="1" thickBot="1" thickTop="1">
      <c r="A23" s="191"/>
      <c r="B23" s="205" t="s">
        <v>140</v>
      </c>
      <c r="C23" s="271" t="s">
        <v>652</v>
      </c>
      <c r="D23" s="264"/>
      <c r="E23" s="272">
        <v>18</v>
      </c>
      <c r="F23" s="272">
        <v>2</v>
      </c>
      <c r="G23" s="273">
        <v>36</v>
      </c>
      <c r="H23" s="198">
        <v>10.527999999999997</v>
      </c>
      <c r="I23" s="190">
        <f t="shared" si="4"/>
        <v>14.212799999999996</v>
      </c>
      <c r="J23" s="195">
        <v>0.199</v>
      </c>
      <c r="K23" s="174">
        <f t="shared" si="0"/>
        <v>0.199</v>
      </c>
      <c r="L23" s="292">
        <v>0</v>
      </c>
      <c r="M23" s="305">
        <f t="shared" si="1"/>
        <v>0</v>
      </c>
      <c r="N23" s="197">
        <f t="shared" si="2"/>
        <v>14.411799999999996</v>
      </c>
      <c r="O23" s="197">
        <f t="shared" si="3"/>
        <v>0</v>
      </c>
      <c r="P23" s="306">
        <f t="shared" si="5"/>
        <v>0</v>
      </c>
      <c r="Q23" s="199">
        <f t="shared" si="6"/>
        <v>0</v>
      </c>
    </row>
    <row r="24" spans="1:17" s="184" customFormat="1" ht="30" customHeight="1" thickBot="1" thickTop="1">
      <c r="A24" s="191"/>
      <c r="B24" s="205" t="s">
        <v>141</v>
      </c>
      <c r="C24" s="271" t="s">
        <v>653</v>
      </c>
      <c r="D24" s="264"/>
      <c r="E24" s="272">
        <v>21</v>
      </c>
      <c r="F24" s="272">
        <v>1</v>
      </c>
      <c r="G24" s="273">
        <v>21</v>
      </c>
      <c r="H24" s="198">
        <v>6.635</v>
      </c>
      <c r="I24" s="190">
        <f t="shared" si="4"/>
        <v>8.95725</v>
      </c>
      <c r="J24" s="195">
        <v>0.199</v>
      </c>
      <c r="K24" s="174">
        <f t="shared" si="0"/>
        <v>0.199</v>
      </c>
      <c r="L24" s="292">
        <v>0.399</v>
      </c>
      <c r="M24" s="305">
        <f t="shared" si="1"/>
        <v>0</v>
      </c>
      <c r="N24" s="197">
        <f t="shared" si="2"/>
        <v>9.15625</v>
      </c>
      <c r="O24" s="197">
        <f t="shared" si="3"/>
        <v>0</v>
      </c>
      <c r="P24" s="306">
        <f t="shared" si="5"/>
        <v>0</v>
      </c>
      <c r="Q24" s="199">
        <f t="shared" si="6"/>
        <v>0</v>
      </c>
    </row>
    <row r="25" spans="1:17" s="185" customFormat="1" ht="30" customHeight="1" thickBot="1" thickTop="1">
      <c r="A25" s="191"/>
      <c r="B25" s="206" t="s">
        <v>142</v>
      </c>
      <c r="C25" s="274" t="s">
        <v>653</v>
      </c>
      <c r="D25" s="265" t="s">
        <v>647</v>
      </c>
      <c r="E25" s="275">
        <v>36</v>
      </c>
      <c r="F25" s="275">
        <v>2</v>
      </c>
      <c r="G25" s="276">
        <v>72</v>
      </c>
      <c r="H25" s="198">
        <v>5.632800000000001</v>
      </c>
      <c r="I25" s="190">
        <f t="shared" si="4"/>
        <v>7.604280000000002</v>
      </c>
      <c r="J25" s="195">
        <v>0.199</v>
      </c>
      <c r="K25" s="174">
        <f t="shared" si="0"/>
        <v>0.199</v>
      </c>
      <c r="L25" s="292">
        <v>0.399</v>
      </c>
      <c r="M25" s="305">
        <f t="shared" si="1"/>
        <v>0</v>
      </c>
      <c r="N25" s="197">
        <f t="shared" si="2"/>
        <v>7.803280000000002</v>
      </c>
      <c r="O25" s="197">
        <f t="shared" si="3"/>
        <v>0</v>
      </c>
      <c r="P25" s="306">
        <f t="shared" si="5"/>
        <v>0</v>
      </c>
      <c r="Q25" s="199">
        <f t="shared" si="6"/>
        <v>0</v>
      </c>
    </row>
    <row r="26" spans="1:17" s="184" customFormat="1" ht="30" customHeight="1" thickBot="1" thickTop="1">
      <c r="A26" s="191"/>
      <c r="B26" s="205" t="s">
        <v>133</v>
      </c>
      <c r="C26" s="271" t="s">
        <v>654</v>
      </c>
      <c r="D26" s="264"/>
      <c r="E26" s="272">
        <v>18</v>
      </c>
      <c r="F26" s="272">
        <v>2</v>
      </c>
      <c r="G26" s="273">
        <v>36</v>
      </c>
      <c r="H26" s="198">
        <v>8.283000000000001</v>
      </c>
      <c r="I26" s="190">
        <f t="shared" si="4"/>
        <v>11.182050000000002</v>
      </c>
      <c r="J26" s="195">
        <v>0.199</v>
      </c>
      <c r="K26" s="174">
        <f t="shared" si="0"/>
        <v>0.199</v>
      </c>
      <c r="L26" s="292">
        <v>0</v>
      </c>
      <c r="M26" s="305">
        <f t="shared" si="1"/>
        <v>0</v>
      </c>
      <c r="N26" s="197">
        <f t="shared" si="2"/>
        <v>11.381050000000002</v>
      </c>
      <c r="O26" s="197">
        <f t="shared" si="3"/>
        <v>0</v>
      </c>
      <c r="P26" s="306">
        <f t="shared" si="5"/>
        <v>0</v>
      </c>
      <c r="Q26" s="199">
        <f t="shared" si="6"/>
        <v>0</v>
      </c>
    </row>
    <row r="27" spans="1:17" s="184" customFormat="1" ht="30" customHeight="1" thickBot="1" thickTop="1">
      <c r="A27" s="191"/>
      <c r="B27" s="205" t="s">
        <v>158</v>
      </c>
      <c r="C27" s="271" t="s">
        <v>655</v>
      </c>
      <c r="D27" s="264"/>
      <c r="E27" s="272">
        <v>18</v>
      </c>
      <c r="F27" s="272">
        <v>2</v>
      </c>
      <c r="G27" s="273">
        <v>36</v>
      </c>
      <c r="H27" s="198">
        <v>8.283000000000001</v>
      </c>
      <c r="I27" s="190">
        <f t="shared" si="4"/>
        <v>11.182050000000002</v>
      </c>
      <c r="J27" s="195">
        <v>0.199</v>
      </c>
      <c r="K27" s="174">
        <f t="shared" si="0"/>
        <v>0.199</v>
      </c>
      <c r="L27" s="292">
        <v>0</v>
      </c>
      <c r="M27" s="305">
        <f t="shared" si="1"/>
        <v>0</v>
      </c>
      <c r="N27" s="197">
        <f t="shared" si="2"/>
        <v>11.381050000000002</v>
      </c>
      <c r="O27" s="197">
        <f t="shared" si="3"/>
        <v>0</v>
      </c>
      <c r="P27" s="306">
        <f t="shared" si="5"/>
        <v>0</v>
      </c>
      <c r="Q27" s="199">
        <f t="shared" si="6"/>
        <v>0</v>
      </c>
    </row>
    <row r="28" spans="1:17" s="184" customFormat="1" ht="30" customHeight="1" thickBot="1" thickTop="1">
      <c r="A28" s="191"/>
      <c r="B28" s="205" t="s">
        <v>149</v>
      </c>
      <c r="C28" s="271" t="s">
        <v>656</v>
      </c>
      <c r="D28" s="264"/>
      <c r="E28" s="272">
        <v>18</v>
      </c>
      <c r="F28" s="272">
        <v>2</v>
      </c>
      <c r="G28" s="273">
        <v>36</v>
      </c>
      <c r="H28" s="198">
        <v>12.390999999999998</v>
      </c>
      <c r="I28" s="190">
        <f t="shared" si="4"/>
        <v>16.72785</v>
      </c>
      <c r="J28" s="195">
        <v>0.199</v>
      </c>
      <c r="K28" s="174">
        <f t="shared" si="0"/>
        <v>0.199</v>
      </c>
      <c r="L28" s="292">
        <v>0</v>
      </c>
      <c r="M28" s="305">
        <f t="shared" si="1"/>
        <v>0</v>
      </c>
      <c r="N28" s="197">
        <f t="shared" si="2"/>
        <v>16.92685</v>
      </c>
      <c r="O28" s="197">
        <f t="shared" si="3"/>
        <v>0</v>
      </c>
      <c r="P28" s="306">
        <f t="shared" si="5"/>
        <v>0</v>
      </c>
      <c r="Q28" s="199">
        <f t="shared" si="6"/>
        <v>0</v>
      </c>
    </row>
    <row r="29" spans="1:17" s="184" customFormat="1" ht="30" customHeight="1" thickBot="1" thickTop="1">
      <c r="A29" s="191"/>
      <c r="B29" s="205" t="s">
        <v>143</v>
      </c>
      <c r="C29" s="271" t="s">
        <v>657</v>
      </c>
      <c r="D29" s="264"/>
      <c r="E29" s="272">
        <v>18</v>
      </c>
      <c r="F29" s="272">
        <v>2</v>
      </c>
      <c r="G29" s="273">
        <v>36</v>
      </c>
      <c r="H29" s="198">
        <v>6.873</v>
      </c>
      <c r="I29" s="190">
        <f t="shared" si="4"/>
        <v>9.278550000000001</v>
      </c>
      <c r="J29" s="195">
        <v>0.199</v>
      </c>
      <c r="K29" s="174">
        <f t="shared" si="0"/>
        <v>0.199</v>
      </c>
      <c r="L29" s="292">
        <v>0</v>
      </c>
      <c r="M29" s="305">
        <f t="shared" si="1"/>
        <v>0</v>
      </c>
      <c r="N29" s="197">
        <f t="shared" si="2"/>
        <v>9.47755</v>
      </c>
      <c r="O29" s="197">
        <f t="shared" si="3"/>
        <v>0</v>
      </c>
      <c r="P29" s="306">
        <f t="shared" si="5"/>
        <v>0</v>
      </c>
      <c r="Q29" s="199">
        <f t="shared" si="6"/>
        <v>0</v>
      </c>
    </row>
    <row r="30" spans="1:17" s="184" customFormat="1" ht="30" customHeight="1" thickBot="1" thickTop="1">
      <c r="A30" s="191"/>
      <c r="B30" s="205" t="s">
        <v>166</v>
      </c>
      <c r="C30" s="271" t="s">
        <v>658</v>
      </c>
      <c r="D30" s="264"/>
      <c r="E30" s="272">
        <v>21</v>
      </c>
      <c r="F30" s="272">
        <v>1</v>
      </c>
      <c r="G30" s="273">
        <v>21</v>
      </c>
      <c r="H30" s="198">
        <v>6.764999999999999</v>
      </c>
      <c r="I30" s="190">
        <f t="shared" si="4"/>
        <v>9.13275</v>
      </c>
      <c r="J30" s="195">
        <v>0.199</v>
      </c>
      <c r="K30" s="174">
        <f t="shared" si="0"/>
        <v>0.199</v>
      </c>
      <c r="L30" s="292">
        <v>0</v>
      </c>
      <c r="M30" s="305">
        <f t="shared" si="1"/>
        <v>0</v>
      </c>
      <c r="N30" s="197">
        <f t="shared" si="2"/>
        <v>9.33175</v>
      </c>
      <c r="O30" s="197">
        <f t="shared" si="3"/>
        <v>0</v>
      </c>
      <c r="P30" s="306">
        <f t="shared" si="5"/>
        <v>0</v>
      </c>
      <c r="Q30" s="199">
        <f t="shared" si="6"/>
        <v>0</v>
      </c>
    </row>
    <row r="31" spans="1:17" s="184" customFormat="1" ht="30" customHeight="1" thickBot="1" thickTop="1">
      <c r="A31" s="191"/>
      <c r="B31" s="207" t="s">
        <v>167</v>
      </c>
      <c r="C31" s="277" t="s">
        <v>659</v>
      </c>
      <c r="D31" s="266" t="s">
        <v>634</v>
      </c>
      <c r="E31" s="278">
        <v>18</v>
      </c>
      <c r="F31" s="278">
        <v>2</v>
      </c>
      <c r="G31" s="279">
        <v>36</v>
      </c>
      <c r="H31" s="198">
        <v>31.6118</v>
      </c>
      <c r="I31" s="190">
        <f t="shared" si="4"/>
        <v>42.67593</v>
      </c>
      <c r="J31" s="195">
        <v>0.199</v>
      </c>
      <c r="K31" s="174">
        <f t="shared" si="0"/>
        <v>0.199</v>
      </c>
      <c r="L31" s="292">
        <v>0</v>
      </c>
      <c r="M31" s="305">
        <f t="shared" si="1"/>
        <v>0</v>
      </c>
      <c r="N31" s="197">
        <f t="shared" si="2"/>
        <v>42.87493</v>
      </c>
      <c r="O31" s="197">
        <f t="shared" si="3"/>
        <v>0</v>
      </c>
      <c r="P31" s="306">
        <f t="shared" si="5"/>
        <v>0</v>
      </c>
      <c r="Q31" s="199">
        <f t="shared" si="6"/>
        <v>0</v>
      </c>
    </row>
    <row r="32" spans="1:17" s="184" customFormat="1" ht="30" customHeight="1" thickBot="1" thickTop="1">
      <c r="A32" s="191"/>
      <c r="B32" s="205" t="s">
        <v>146</v>
      </c>
      <c r="C32" s="271" t="s">
        <v>660</v>
      </c>
      <c r="D32" s="264"/>
      <c r="E32" s="272">
        <v>21</v>
      </c>
      <c r="F32" s="272">
        <v>1</v>
      </c>
      <c r="G32" s="273">
        <v>21</v>
      </c>
      <c r="H32" s="198">
        <v>8.344999999999999</v>
      </c>
      <c r="I32" s="190">
        <f t="shared" si="4"/>
        <v>11.265749999999999</v>
      </c>
      <c r="J32" s="195">
        <v>0.199</v>
      </c>
      <c r="K32" s="174">
        <f t="shared" si="0"/>
        <v>0.199</v>
      </c>
      <c r="L32" s="292">
        <v>0</v>
      </c>
      <c r="M32" s="305">
        <f t="shared" si="1"/>
        <v>0</v>
      </c>
      <c r="N32" s="197">
        <f t="shared" si="2"/>
        <v>11.464749999999999</v>
      </c>
      <c r="O32" s="197">
        <f t="shared" si="3"/>
        <v>0</v>
      </c>
      <c r="P32" s="306">
        <f t="shared" si="5"/>
        <v>0</v>
      </c>
      <c r="Q32" s="199">
        <f t="shared" si="6"/>
        <v>0</v>
      </c>
    </row>
    <row r="33" spans="1:17" s="184" customFormat="1" ht="30" customHeight="1" thickBot="1" thickTop="1">
      <c r="A33" s="191"/>
      <c r="B33" s="205" t="s">
        <v>147</v>
      </c>
      <c r="C33" s="271" t="s">
        <v>660</v>
      </c>
      <c r="D33" s="264"/>
      <c r="E33" s="272">
        <v>36</v>
      </c>
      <c r="F33" s="272">
        <v>2</v>
      </c>
      <c r="G33" s="273">
        <v>72</v>
      </c>
      <c r="H33" s="198">
        <v>8.344999999999999</v>
      </c>
      <c r="I33" s="190">
        <f t="shared" si="4"/>
        <v>11.265749999999999</v>
      </c>
      <c r="J33" s="195">
        <v>0.199</v>
      </c>
      <c r="K33" s="174">
        <f t="shared" si="0"/>
        <v>0.199</v>
      </c>
      <c r="L33" s="292">
        <v>0</v>
      </c>
      <c r="M33" s="305">
        <f t="shared" si="1"/>
        <v>0</v>
      </c>
      <c r="N33" s="197">
        <f t="shared" si="2"/>
        <v>11.464749999999999</v>
      </c>
      <c r="O33" s="197">
        <f t="shared" si="3"/>
        <v>0</v>
      </c>
      <c r="P33" s="306">
        <f t="shared" si="5"/>
        <v>0</v>
      </c>
      <c r="Q33" s="199">
        <f t="shared" si="6"/>
        <v>0</v>
      </c>
    </row>
    <row r="34" spans="1:17" s="184" customFormat="1" ht="30" customHeight="1" thickBot="1" thickTop="1">
      <c r="A34" s="191"/>
      <c r="B34" s="205" t="s">
        <v>150</v>
      </c>
      <c r="C34" s="271" t="s">
        <v>661</v>
      </c>
      <c r="D34" s="264"/>
      <c r="E34" s="272">
        <v>21</v>
      </c>
      <c r="F34" s="272">
        <v>1</v>
      </c>
      <c r="G34" s="273">
        <v>21</v>
      </c>
      <c r="H34" s="198">
        <v>7.945000000000001</v>
      </c>
      <c r="I34" s="190">
        <f t="shared" si="4"/>
        <v>10.725750000000001</v>
      </c>
      <c r="J34" s="195">
        <v>0.199</v>
      </c>
      <c r="K34" s="174">
        <f t="shared" si="0"/>
        <v>0.199</v>
      </c>
      <c r="L34" s="292">
        <v>0</v>
      </c>
      <c r="M34" s="305">
        <f t="shared" si="1"/>
        <v>0</v>
      </c>
      <c r="N34" s="197">
        <f t="shared" si="2"/>
        <v>10.924750000000001</v>
      </c>
      <c r="O34" s="197">
        <f t="shared" si="3"/>
        <v>0</v>
      </c>
      <c r="P34" s="306">
        <f t="shared" si="5"/>
        <v>0</v>
      </c>
      <c r="Q34" s="199">
        <f t="shared" si="6"/>
        <v>0</v>
      </c>
    </row>
    <row r="35" spans="1:17" s="184" customFormat="1" ht="30" customHeight="1" thickBot="1" thickTop="1">
      <c r="A35" s="191"/>
      <c r="B35" s="206" t="s">
        <v>151</v>
      </c>
      <c r="C35" s="274" t="s">
        <v>661</v>
      </c>
      <c r="D35" s="265" t="s">
        <v>647</v>
      </c>
      <c r="E35" s="275">
        <v>36</v>
      </c>
      <c r="F35" s="275">
        <v>2</v>
      </c>
      <c r="G35" s="276">
        <v>72</v>
      </c>
      <c r="H35" s="198">
        <v>6.4590000000000005</v>
      </c>
      <c r="I35" s="190">
        <f t="shared" si="4"/>
        <v>8.719650000000001</v>
      </c>
      <c r="J35" s="195">
        <v>0.199</v>
      </c>
      <c r="K35" s="174">
        <f t="shared" si="0"/>
        <v>0.199</v>
      </c>
      <c r="L35" s="292">
        <v>0</v>
      </c>
      <c r="M35" s="305">
        <f t="shared" si="1"/>
        <v>0</v>
      </c>
      <c r="N35" s="197">
        <f t="shared" si="2"/>
        <v>8.918650000000001</v>
      </c>
      <c r="O35" s="197">
        <f t="shared" si="3"/>
        <v>0</v>
      </c>
      <c r="P35" s="306">
        <f t="shared" si="5"/>
        <v>0</v>
      </c>
      <c r="Q35" s="199">
        <f t="shared" si="6"/>
        <v>0</v>
      </c>
    </row>
    <row r="36" spans="1:17" s="184" customFormat="1" ht="30" customHeight="1" thickBot="1" thickTop="1">
      <c r="A36" s="191"/>
      <c r="B36" s="205" t="s">
        <v>171</v>
      </c>
      <c r="C36" s="271" t="s">
        <v>662</v>
      </c>
      <c r="D36" s="264"/>
      <c r="E36" s="272">
        <v>18</v>
      </c>
      <c r="F36" s="272">
        <v>2</v>
      </c>
      <c r="G36" s="273">
        <v>36</v>
      </c>
      <c r="H36" s="198">
        <v>11.592999999999998</v>
      </c>
      <c r="I36" s="190">
        <f t="shared" si="4"/>
        <v>15.650549999999999</v>
      </c>
      <c r="J36" s="195">
        <v>0.199</v>
      </c>
      <c r="K36" s="174">
        <f t="shared" si="0"/>
        <v>0.199</v>
      </c>
      <c r="L36" s="292">
        <v>0</v>
      </c>
      <c r="M36" s="305">
        <f t="shared" si="1"/>
        <v>0</v>
      </c>
      <c r="N36" s="197">
        <f t="shared" si="2"/>
        <v>15.849549999999999</v>
      </c>
      <c r="O36" s="197">
        <f t="shared" si="3"/>
        <v>0</v>
      </c>
      <c r="P36" s="306">
        <f t="shared" si="5"/>
        <v>0</v>
      </c>
      <c r="Q36" s="199">
        <f t="shared" si="6"/>
        <v>0</v>
      </c>
    </row>
    <row r="37" spans="1:17" s="184" customFormat="1" ht="30" customHeight="1" thickBot="1" thickTop="1">
      <c r="A37" s="191"/>
      <c r="B37" s="205" t="s">
        <v>152</v>
      </c>
      <c r="C37" s="271" t="s">
        <v>663</v>
      </c>
      <c r="D37" s="264"/>
      <c r="E37" s="272">
        <v>18</v>
      </c>
      <c r="F37" s="272">
        <v>2</v>
      </c>
      <c r="G37" s="273">
        <v>36</v>
      </c>
      <c r="H37" s="198">
        <v>6.873</v>
      </c>
      <c r="I37" s="190">
        <f t="shared" si="4"/>
        <v>9.278550000000001</v>
      </c>
      <c r="J37" s="195">
        <v>0.199</v>
      </c>
      <c r="K37" s="174">
        <f t="shared" si="0"/>
        <v>0.199</v>
      </c>
      <c r="L37" s="292">
        <v>0</v>
      </c>
      <c r="M37" s="305">
        <f t="shared" si="1"/>
        <v>0</v>
      </c>
      <c r="N37" s="197">
        <f t="shared" si="2"/>
        <v>9.47755</v>
      </c>
      <c r="O37" s="197">
        <f t="shared" si="3"/>
        <v>0</v>
      </c>
      <c r="P37" s="306">
        <f t="shared" si="5"/>
        <v>0</v>
      </c>
      <c r="Q37" s="199">
        <f t="shared" si="6"/>
        <v>0</v>
      </c>
    </row>
    <row r="38" spans="1:17" s="186" customFormat="1" ht="30" customHeight="1" thickBot="1" thickTop="1">
      <c r="A38" s="191"/>
      <c r="B38" s="208" t="s">
        <v>153</v>
      </c>
      <c r="C38" s="277" t="s">
        <v>664</v>
      </c>
      <c r="D38" s="266" t="s">
        <v>634</v>
      </c>
      <c r="E38" s="278">
        <v>18</v>
      </c>
      <c r="F38" s="278">
        <v>2</v>
      </c>
      <c r="G38" s="279">
        <v>36</v>
      </c>
      <c r="H38" s="198">
        <v>7.971691358024694</v>
      </c>
      <c r="I38" s="190">
        <f t="shared" si="4"/>
        <v>10.761783333333337</v>
      </c>
      <c r="J38" s="195">
        <v>0.199</v>
      </c>
      <c r="K38" s="174">
        <f t="shared" si="0"/>
        <v>0.199</v>
      </c>
      <c r="L38" s="292">
        <v>0</v>
      </c>
      <c r="M38" s="305">
        <f t="shared" si="1"/>
        <v>0</v>
      </c>
      <c r="N38" s="197">
        <f t="shared" si="2"/>
        <v>10.960783333333337</v>
      </c>
      <c r="O38" s="197">
        <f t="shared" si="3"/>
        <v>0</v>
      </c>
      <c r="P38" s="306">
        <f t="shared" si="5"/>
        <v>0</v>
      </c>
      <c r="Q38" s="199">
        <f t="shared" si="6"/>
        <v>0</v>
      </c>
    </row>
    <row r="39" spans="1:17" s="184" customFormat="1" ht="30" customHeight="1" thickBot="1" thickTop="1">
      <c r="A39" s="191"/>
      <c r="B39" s="205" t="s">
        <v>154</v>
      </c>
      <c r="C39" s="271" t="s">
        <v>665</v>
      </c>
      <c r="D39" s="264"/>
      <c r="E39" s="272">
        <v>21</v>
      </c>
      <c r="F39" s="272">
        <v>1</v>
      </c>
      <c r="G39" s="273">
        <v>21</v>
      </c>
      <c r="H39" s="198">
        <v>6.205</v>
      </c>
      <c r="I39" s="190">
        <f t="shared" si="4"/>
        <v>8.376750000000001</v>
      </c>
      <c r="J39" s="195">
        <v>0.199</v>
      </c>
      <c r="K39" s="174">
        <f t="shared" si="0"/>
        <v>0.199</v>
      </c>
      <c r="L39" s="292">
        <v>0.572</v>
      </c>
      <c r="M39" s="305">
        <f t="shared" si="1"/>
        <v>0</v>
      </c>
      <c r="N39" s="197">
        <f t="shared" si="2"/>
        <v>8.575750000000001</v>
      </c>
      <c r="O39" s="197">
        <f t="shared" si="3"/>
        <v>0</v>
      </c>
      <c r="P39" s="306">
        <f t="shared" si="5"/>
        <v>0</v>
      </c>
      <c r="Q39" s="199">
        <f t="shared" si="6"/>
        <v>0</v>
      </c>
    </row>
    <row r="40" spans="1:17" s="184" customFormat="1" ht="30" customHeight="1" thickBot="1" thickTop="1">
      <c r="A40" s="191"/>
      <c r="B40" s="206" t="s">
        <v>155</v>
      </c>
      <c r="C40" s="274" t="s">
        <v>665</v>
      </c>
      <c r="D40" s="265" t="s">
        <v>647</v>
      </c>
      <c r="E40" s="275">
        <v>36</v>
      </c>
      <c r="F40" s="275">
        <v>2</v>
      </c>
      <c r="G40" s="276">
        <v>72</v>
      </c>
      <c r="H40" s="198">
        <v>5.324999999999999</v>
      </c>
      <c r="I40" s="190">
        <f t="shared" si="4"/>
        <v>7.18875</v>
      </c>
      <c r="J40" s="195">
        <v>0.199</v>
      </c>
      <c r="K40" s="174">
        <f t="shared" si="0"/>
        <v>0.199</v>
      </c>
      <c r="L40" s="292">
        <v>0.572</v>
      </c>
      <c r="M40" s="305">
        <f t="shared" si="1"/>
        <v>0</v>
      </c>
      <c r="N40" s="197">
        <f t="shared" si="2"/>
        <v>7.38775</v>
      </c>
      <c r="O40" s="197">
        <f t="shared" si="3"/>
        <v>0</v>
      </c>
      <c r="P40" s="306">
        <f t="shared" si="5"/>
        <v>0</v>
      </c>
      <c r="Q40" s="199">
        <f t="shared" si="6"/>
        <v>0</v>
      </c>
    </row>
    <row r="41" spans="1:17" s="184" customFormat="1" ht="30" customHeight="1" thickBot="1" thickTop="1">
      <c r="A41" s="191"/>
      <c r="B41" s="207" t="s">
        <v>156</v>
      </c>
      <c r="C41" s="277" t="s">
        <v>666</v>
      </c>
      <c r="D41" s="266" t="s">
        <v>634</v>
      </c>
      <c r="E41" s="278">
        <v>21</v>
      </c>
      <c r="F41" s="278">
        <v>1</v>
      </c>
      <c r="G41" s="279">
        <v>21</v>
      </c>
      <c r="H41" s="198">
        <v>6.928142437591777</v>
      </c>
      <c r="I41" s="190">
        <f t="shared" si="4"/>
        <v>9.3529922907489</v>
      </c>
      <c r="J41" s="195">
        <v>0.199</v>
      </c>
      <c r="K41" s="174">
        <f t="shared" si="0"/>
        <v>0.199</v>
      </c>
      <c r="L41" s="292">
        <v>0</v>
      </c>
      <c r="M41" s="305">
        <f t="shared" si="1"/>
        <v>0</v>
      </c>
      <c r="N41" s="197">
        <f t="shared" si="2"/>
        <v>9.551992290748899</v>
      </c>
      <c r="O41" s="197">
        <f t="shared" si="3"/>
        <v>0</v>
      </c>
      <c r="P41" s="306">
        <f t="shared" si="5"/>
        <v>0</v>
      </c>
      <c r="Q41" s="199">
        <f t="shared" si="6"/>
        <v>0</v>
      </c>
    </row>
    <row r="42" spans="1:17" s="184" customFormat="1" ht="30" customHeight="1" thickBot="1" thickTop="1">
      <c r="A42" s="191"/>
      <c r="B42" s="207" t="s">
        <v>157</v>
      </c>
      <c r="C42" s="277" t="s">
        <v>666</v>
      </c>
      <c r="D42" s="266" t="s">
        <v>634</v>
      </c>
      <c r="E42" s="278">
        <v>36</v>
      </c>
      <c r="F42" s="278">
        <v>2</v>
      </c>
      <c r="G42" s="279">
        <v>72</v>
      </c>
      <c r="H42" s="198">
        <v>6.433</v>
      </c>
      <c r="I42" s="190">
        <f t="shared" si="4"/>
        <v>8.68455</v>
      </c>
      <c r="J42" s="195">
        <v>0.199</v>
      </c>
      <c r="K42" s="174">
        <f t="shared" si="0"/>
        <v>0.199</v>
      </c>
      <c r="L42" s="292">
        <v>0</v>
      </c>
      <c r="M42" s="305">
        <f t="shared" si="1"/>
        <v>0</v>
      </c>
      <c r="N42" s="197">
        <f t="shared" si="2"/>
        <v>8.88355</v>
      </c>
      <c r="O42" s="197">
        <f t="shared" si="3"/>
        <v>0</v>
      </c>
      <c r="P42" s="306">
        <f t="shared" si="5"/>
        <v>0</v>
      </c>
      <c r="Q42" s="199">
        <f t="shared" si="6"/>
        <v>0</v>
      </c>
    </row>
    <row r="43" spans="1:17" s="184" customFormat="1" ht="30" customHeight="1" thickBot="1" thickTop="1">
      <c r="A43" s="191"/>
      <c r="B43" s="205" t="s">
        <v>159</v>
      </c>
      <c r="C43" s="271" t="s">
        <v>667</v>
      </c>
      <c r="D43" s="264"/>
      <c r="E43" s="272">
        <v>21</v>
      </c>
      <c r="F43" s="272">
        <v>1</v>
      </c>
      <c r="G43" s="273">
        <v>21</v>
      </c>
      <c r="H43" s="198">
        <v>6.5649999999999995</v>
      </c>
      <c r="I43" s="190">
        <f t="shared" si="4"/>
        <v>8.86275</v>
      </c>
      <c r="J43" s="195">
        <v>0.199</v>
      </c>
      <c r="K43" s="174">
        <f t="shared" si="0"/>
        <v>0.199</v>
      </c>
      <c r="L43" s="292">
        <v>0</v>
      </c>
      <c r="M43" s="305">
        <f t="shared" si="1"/>
        <v>0</v>
      </c>
      <c r="N43" s="197">
        <f t="shared" si="2"/>
        <v>9.06175</v>
      </c>
      <c r="O43" s="197">
        <f t="shared" si="3"/>
        <v>0</v>
      </c>
      <c r="P43" s="306">
        <f t="shared" si="5"/>
        <v>0</v>
      </c>
      <c r="Q43" s="199">
        <f t="shared" si="6"/>
        <v>0</v>
      </c>
    </row>
    <row r="44" spans="1:17" s="22" customFormat="1" ht="30" customHeight="1" thickBot="1" thickTop="1">
      <c r="A44" s="191"/>
      <c r="B44" s="205" t="s">
        <v>161</v>
      </c>
      <c r="C44" s="271" t="s">
        <v>668</v>
      </c>
      <c r="D44" s="264"/>
      <c r="E44" s="272">
        <v>18</v>
      </c>
      <c r="F44" s="272">
        <v>2</v>
      </c>
      <c r="G44" s="273">
        <v>36</v>
      </c>
      <c r="H44" s="198">
        <v>12.393</v>
      </c>
      <c r="I44" s="190">
        <f t="shared" si="4"/>
        <v>16.73055</v>
      </c>
      <c r="J44" s="195">
        <v>0.199</v>
      </c>
      <c r="K44" s="174">
        <f aca="true" t="shared" si="7" ref="K44:K75">SUM(J44:J44)</f>
        <v>0.199</v>
      </c>
      <c r="L44" s="292">
        <v>0</v>
      </c>
      <c r="M44" s="305">
        <f t="shared" si="1"/>
        <v>0</v>
      </c>
      <c r="N44" s="197">
        <f t="shared" si="2"/>
        <v>16.929550000000003</v>
      </c>
      <c r="O44" s="197">
        <f t="shared" si="3"/>
        <v>0</v>
      </c>
      <c r="P44" s="306">
        <f t="shared" si="5"/>
        <v>0</v>
      </c>
      <c r="Q44" s="199">
        <f t="shared" si="6"/>
        <v>0</v>
      </c>
    </row>
    <row r="45" spans="1:17" s="186" customFormat="1" ht="30" customHeight="1" hidden="1" thickBot="1" thickTop="1">
      <c r="A45" s="191"/>
      <c r="B45" s="206" t="s">
        <v>160</v>
      </c>
      <c r="C45" s="274" t="s">
        <v>668</v>
      </c>
      <c r="D45" s="265" t="s">
        <v>647</v>
      </c>
      <c r="E45" s="275">
        <v>36</v>
      </c>
      <c r="F45" s="275">
        <v>2</v>
      </c>
      <c r="G45" s="276">
        <v>72</v>
      </c>
      <c r="H45" s="198">
        <v>10.185000000000002</v>
      </c>
      <c r="I45" s="190">
        <f t="shared" si="4"/>
        <v>13.749750000000004</v>
      </c>
      <c r="J45" s="195">
        <v>0.199</v>
      </c>
      <c r="K45" s="174">
        <f t="shared" si="7"/>
        <v>0.199</v>
      </c>
      <c r="L45" s="292">
        <v>0</v>
      </c>
      <c r="M45" s="305">
        <f t="shared" si="1"/>
        <v>0</v>
      </c>
      <c r="N45" s="197">
        <f t="shared" si="2"/>
        <v>13.948750000000004</v>
      </c>
      <c r="O45" s="197">
        <f t="shared" si="3"/>
        <v>0</v>
      </c>
      <c r="P45" s="306">
        <f t="shared" si="5"/>
        <v>0</v>
      </c>
      <c r="Q45" s="199">
        <f t="shared" si="6"/>
        <v>0</v>
      </c>
    </row>
    <row r="46" spans="1:17" s="186" customFormat="1" ht="30" customHeight="1" thickBot="1" thickTop="1">
      <c r="A46" s="191"/>
      <c r="B46" s="205" t="s">
        <v>162</v>
      </c>
      <c r="C46" s="271" t="s">
        <v>669</v>
      </c>
      <c r="D46" s="264"/>
      <c r="E46" s="272">
        <v>18</v>
      </c>
      <c r="F46" s="272">
        <v>2</v>
      </c>
      <c r="G46" s="273">
        <v>36</v>
      </c>
      <c r="H46" s="198">
        <v>7.943000000000001</v>
      </c>
      <c r="I46" s="190">
        <f t="shared" si="4"/>
        <v>10.723050000000002</v>
      </c>
      <c r="J46" s="195">
        <v>0.199</v>
      </c>
      <c r="K46" s="174">
        <f t="shared" si="7"/>
        <v>0.199</v>
      </c>
      <c r="L46" s="292">
        <v>0</v>
      </c>
      <c r="M46" s="305">
        <f t="shared" si="1"/>
        <v>0</v>
      </c>
      <c r="N46" s="197">
        <f t="shared" si="2"/>
        <v>10.922050000000002</v>
      </c>
      <c r="O46" s="197">
        <f t="shared" si="3"/>
        <v>0</v>
      </c>
      <c r="P46" s="306">
        <f t="shared" si="5"/>
        <v>0</v>
      </c>
      <c r="Q46" s="199">
        <f t="shared" si="6"/>
        <v>0</v>
      </c>
    </row>
    <row r="47" spans="1:17" s="184" customFormat="1" ht="30" customHeight="1" thickBot="1" thickTop="1">
      <c r="A47" s="191"/>
      <c r="B47" s="205" t="s">
        <v>169</v>
      </c>
      <c r="C47" s="271" t="s">
        <v>670</v>
      </c>
      <c r="D47" s="264"/>
      <c r="E47" s="272">
        <v>21</v>
      </c>
      <c r="F47" s="272">
        <v>1</v>
      </c>
      <c r="G47" s="273">
        <v>21</v>
      </c>
      <c r="H47" s="198">
        <v>7.746900000000001</v>
      </c>
      <c r="I47" s="190">
        <f t="shared" si="4"/>
        <v>10.458315000000002</v>
      </c>
      <c r="J47" s="195">
        <v>0.199</v>
      </c>
      <c r="K47" s="174">
        <f t="shared" si="7"/>
        <v>0.199</v>
      </c>
      <c r="L47" s="292">
        <v>0.572</v>
      </c>
      <c r="M47" s="305">
        <f t="shared" si="1"/>
        <v>0</v>
      </c>
      <c r="N47" s="197">
        <f t="shared" si="2"/>
        <v>10.657315000000002</v>
      </c>
      <c r="O47" s="197">
        <f t="shared" si="3"/>
        <v>0</v>
      </c>
      <c r="P47" s="306">
        <f t="shared" si="5"/>
        <v>0</v>
      </c>
      <c r="Q47" s="199">
        <f t="shared" si="6"/>
        <v>0</v>
      </c>
    </row>
    <row r="48" spans="1:17" s="184" customFormat="1" ht="30" customHeight="1" thickBot="1" thickTop="1">
      <c r="A48" s="191"/>
      <c r="B48" s="206" t="s">
        <v>168</v>
      </c>
      <c r="C48" s="274" t="s">
        <v>670</v>
      </c>
      <c r="D48" s="265" t="s">
        <v>647</v>
      </c>
      <c r="E48" s="275">
        <v>36</v>
      </c>
      <c r="F48" s="275">
        <v>2</v>
      </c>
      <c r="G48" s="276">
        <v>72</v>
      </c>
      <c r="H48" s="198">
        <v>6.3375</v>
      </c>
      <c r="I48" s="190">
        <f t="shared" si="4"/>
        <v>8.555625000000001</v>
      </c>
      <c r="J48" s="195">
        <v>0.199</v>
      </c>
      <c r="K48" s="174">
        <f t="shared" si="7"/>
        <v>0.199</v>
      </c>
      <c r="L48" s="292">
        <v>0.572</v>
      </c>
      <c r="M48" s="305">
        <f t="shared" si="1"/>
        <v>0</v>
      </c>
      <c r="N48" s="197">
        <f t="shared" si="2"/>
        <v>8.754625</v>
      </c>
      <c r="O48" s="197">
        <f t="shared" si="3"/>
        <v>0</v>
      </c>
      <c r="P48" s="306">
        <f t="shared" si="5"/>
        <v>0</v>
      </c>
      <c r="Q48" s="199">
        <f t="shared" si="6"/>
        <v>0</v>
      </c>
    </row>
    <row r="49" spans="1:17" s="184" customFormat="1" ht="30" customHeight="1" thickBot="1" thickTop="1">
      <c r="A49" s="191"/>
      <c r="B49" s="205" t="s">
        <v>164</v>
      </c>
      <c r="C49" s="271" t="s">
        <v>671</v>
      </c>
      <c r="D49" s="264"/>
      <c r="E49" s="272">
        <v>21</v>
      </c>
      <c r="F49" s="272">
        <v>1</v>
      </c>
      <c r="G49" s="273">
        <v>21</v>
      </c>
      <c r="H49" s="198">
        <v>7.706999999999999</v>
      </c>
      <c r="I49" s="190">
        <f t="shared" si="4"/>
        <v>10.404449999999999</v>
      </c>
      <c r="J49" s="195">
        <v>0.199</v>
      </c>
      <c r="K49" s="174">
        <f t="shared" si="7"/>
        <v>0.199</v>
      </c>
      <c r="L49" s="292">
        <v>0</v>
      </c>
      <c r="M49" s="305">
        <f t="shared" si="1"/>
        <v>0</v>
      </c>
      <c r="N49" s="197">
        <f t="shared" si="2"/>
        <v>10.603449999999999</v>
      </c>
      <c r="O49" s="197">
        <f t="shared" si="3"/>
        <v>0</v>
      </c>
      <c r="P49" s="306">
        <f t="shared" si="5"/>
        <v>0</v>
      </c>
      <c r="Q49" s="199">
        <f t="shared" si="6"/>
        <v>0</v>
      </c>
    </row>
    <row r="50" spans="1:17" s="184" customFormat="1" ht="30" customHeight="1" thickBot="1" thickTop="1">
      <c r="A50" s="191"/>
      <c r="B50" s="206" t="s">
        <v>163</v>
      </c>
      <c r="C50" s="274" t="s">
        <v>671</v>
      </c>
      <c r="D50" s="265" t="s">
        <v>647</v>
      </c>
      <c r="E50" s="275">
        <v>36</v>
      </c>
      <c r="F50" s="275">
        <v>2</v>
      </c>
      <c r="G50" s="276">
        <v>72</v>
      </c>
      <c r="H50" s="198">
        <v>6.5</v>
      </c>
      <c r="I50" s="190">
        <f t="shared" si="4"/>
        <v>8.775</v>
      </c>
      <c r="J50" s="195">
        <v>0.199</v>
      </c>
      <c r="K50" s="174">
        <f t="shared" si="7"/>
        <v>0.199</v>
      </c>
      <c r="L50" s="292">
        <v>0</v>
      </c>
      <c r="M50" s="305">
        <f t="shared" si="1"/>
        <v>0</v>
      </c>
      <c r="N50" s="197">
        <f t="shared" si="2"/>
        <v>8.974</v>
      </c>
      <c r="O50" s="197">
        <f t="shared" si="3"/>
        <v>0</v>
      </c>
      <c r="P50" s="306">
        <f t="shared" si="5"/>
        <v>0</v>
      </c>
      <c r="Q50" s="199">
        <f t="shared" si="6"/>
        <v>0</v>
      </c>
    </row>
    <row r="51" spans="1:17" s="184" customFormat="1" ht="30" customHeight="1" thickBot="1" thickTop="1">
      <c r="A51" s="191"/>
      <c r="B51" s="205" t="s">
        <v>165</v>
      </c>
      <c r="C51" s="271" t="s">
        <v>672</v>
      </c>
      <c r="D51" s="264"/>
      <c r="E51" s="272">
        <v>21</v>
      </c>
      <c r="F51" s="272">
        <v>1</v>
      </c>
      <c r="G51" s="273">
        <v>21</v>
      </c>
      <c r="H51" s="198">
        <v>6.765</v>
      </c>
      <c r="I51" s="190">
        <f t="shared" si="4"/>
        <v>9.13275</v>
      </c>
      <c r="J51" s="195">
        <v>0.199</v>
      </c>
      <c r="K51" s="174">
        <f t="shared" si="7"/>
        <v>0.199</v>
      </c>
      <c r="L51" s="292">
        <v>0</v>
      </c>
      <c r="M51" s="305">
        <f t="shared" si="1"/>
        <v>0</v>
      </c>
      <c r="N51" s="197">
        <f t="shared" si="2"/>
        <v>9.33175</v>
      </c>
      <c r="O51" s="197">
        <f t="shared" si="3"/>
        <v>0</v>
      </c>
      <c r="P51" s="306">
        <f t="shared" si="5"/>
        <v>0</v>
      </c>
      <c r="Q51" s="199">
        <f t="shared" si="6"/>
        <v>0</v>
      </c>
    </row>
    <row r="52" spans="1:17" s="184" customFormat="1" ht="30" customHeight="1" thickBot="1" thickTop="1">
      <c r="A52" s="191"/>
      <c r="B52" s="207" t="s">
        <v>172</v>
      </c>
      <c r="C52" s="277" t="s">
        <v>673</v>
      </c>
      <c r="D52" s="266" t="s">
        <v>634</v>
      </c>
      <c r="E52" s="278">
        <v>18</v>
      </c>
      <c r="F52" s="278">
        <v>2</v>
      </c>
      <c r="G52" s="279">
        <v>36</v>
      </c>
      <c r="H52" s="198">
        <v>36.0568</v>
      </c>
      <c r="I52" s="190">
        <f t="shared" si="4"/>
        <v>48.676680000000005</v>
      </c>
      <c r="J52" s="195">
        <v>0.199</v>
      </c>
      <c r="K52" s="174">
        <f t="shared" si="7"/>
        <v>0.199</v>
      </c>
      <c r="L52" s="292">
        <v>0</v>
      </c>
      <c r="M52" s="305">
        <f t="shared" si="1"/>
        <v>0</v>
      </c>
      <c r="N52" s="197">
        <f t="shared" si="2"/>
        <v>48.87568</v>
      </c>
      <c r="O52" s="197">
        <f t="shared" si="3"/>
        <v>0</v>
      </c>
      <c r="P52" s="306">
        <f t="shared" si="5"/>
        <v>0</v>
      </c>
      <c r="Q52" s="199">
        <f t="shared" si="6"/>
        <v>0</v>
      </c>
    </row>
    <row r="53" spans="1:17" s="184" customFormat="1" ht="30" customHeight="1" thickBot="1" thickTop="1">
      <c r="A53" s="191"/>
      <c r="B53" s="205" t="s">
        <v>190</v>
      </c>
      <c r="C53" s="271" t="s">
        <v>674</v>
      </c>
      <c r="D53" s="264"/>
      <c r="E53" s="272">
        <v>18</v>
      </c>
      <c r="F53" s="272">
        <v>2</v>
      </c>
      <c r="G53" s="273">
        <v>36</v>
      </c>
      <c r="H53" s="198">
        <v>6.603000000000002</v>
      </c>
      <c r="I53" s="190">
        <f t="shared" si="4"/>
        <v>8.914050000000003</v>
      </c>
      <c r="J53" s="195">
        <v>0.199</v>
      </c>
      <c r="K53" s="174">
        <f t="shared" si="7"/>
        <v>0.199</v>
      </c>
      <c r="L53" s="292">
        <v>0</v>
      </c>
      <c r="M53" s="305">
        <f t="shared" si="1"/>
        <v>0</v>
      </c>
      <c r="N53" s="197">
        <f t="shared" si="2"/>
        <v>9.113050000000003</v>
      </c>
      <c r="O53" s="197">
        <f t="shared" si="3"/>
        <v>0</v>
      </c>
      <c r="P53" s="306">
        <f t="shared" si="5"/>
        <v>0</v>
      </c>
      <c r="Q53" s="199">
        <f t="shared" si="6"/>
        <v>0</v>
      </c>
    </row>
    <row r="54" spans="1:17" s="184" customFormat="1" ht="30" customHeight="1" thickBot="1" thickTop="1">
      <c r="A54" s="191"/>
      <c r="B54" s="205" t="s">
        <v>174</v>
      </c>
      <c r="C54" s="271" t="s">
        <v>675</v>
      </c>
      <c r="D54" s="264"/>
      <c r="E54" s="272">
        <v>21</v>
      </c>
      <c r="F54" s="272">
        <v>1</v>
      </c>
      <c r="G54" s="273">
        <v>21</v>
      </c>
      <c r="H54" s="198">
        <v>6.6049999999999995</v>
      </c>
      <c r="I54" s="190">
        <f t="shared" si="4"/>
        <v>8.91675</v>
      </c>
      <c r="J54" s="195">
        <v>0.199</v>
      </c>
      <c r="K54" s="174">
        <f t="shared" si="7"/>
        <v>0.199</v>
      </c>
      <c r="L54" s="292">
        <v>0</v>
      </c>
      <c r="M54" s="305">
        <f t="shared" si="1"/>
        <v>0</v>
      </c>
      <c r="N54" s="197">
        <f t="shared" si="2"/>
        <v>9.11575</v>
      </c>
      <c r="O54" s="197">
        <f t="shared" si="3"/>
        <v>0</v>
      </c>
      <c r="P54" s="306">
        <f t="shared" si="5"/>
        <v>0</v>
      </c>
      <c r="Q54" s="199">
        <f t="shared" si="6"/>
        <v>0</v>
      </c>
    </row>
    <row r="55" spans="1:17" s="184" customFormat="1" ht="30" customHeight="1" thickBot="1" thickTop="1">
      <c r="A55" s="191"/>
      <c r="B55" s="206" t="s">
        <v>173</v>
      </c>
      <c r="C55" s="274" t="s">
        <v>675</v>
      </c>
      <c r="D55" s="265" t="s">
        <v>647</v>
      </c>
      <c r="E55" s="275">
        <v>36</v>
      </c>
      <c r="F55" s="275">
        <v>2</v>
      </c>
      <c r="G55" s="276">
        <v>72</v>
      </c>
      <c r="H55" s="198">
        <v>5.597600000000002</v>
      </c>
      <c r="I55" s="190">
        <f t="shared" si="4"/>
        <v>7.556760000000002</v>
      </c>
      <c r="J55" s="195">
        <v>0.199</v>
      </c>
      <c r="K55" s="174">
        <f t="shared" si="7"/>
        <v>0.199</v>
      </c>
      <c r="L55" s="292">
        <v>0</v>
      </c>
      <c r="M55" s="305">
        <f t="shared" si="1"/>
        <v>0</v>
      </c>
      <c r="N55" s="197">
        <f t="shared" si="2"/>
        <v>7.755760000000002</v>
      </c>
      <c r="O55" s="197">
        <f t="shared" si="3"/>
        <v>0</v>
      </c>
      <c r="P55" s="306">
        <f t="shared" si="5"/>
        <v>0</v>
      </c>
      <c r="Q55" s="199">
        <f t="shared" si="6"/>
        <v>0</v>
      </c>
    </row>
    <row r="56" spans="1:17" s="184" customFormat="1" ht="30" customHeight="1" thickBot="1" thickTop="1">
      <c r="A56" s="191"/>
      <c r="B56" s="205" t="s">
        <v>175</v>
      </c>
      <c r="C56" s="271" t="s">
        <v>676</v>
      </c>
      <c r="D56" s="264"/>
      <c r="E56" s="272">
        <v>18</v>
      </c>
      <c r="F56" s="272">
        <v>2</v>
      </c>
      <c r="G56" s="273">
        <v>36</v>
      </c>
      <c r="H56" s="198">
        <v>13.063</v>
      </c>
      <c r="I56" s="190">
        <f t="shared" si="4"/>
        <v>17.635050000000003</v>
      </c>
      <c r="J56" s="195">
        <v>0.199</v>
      </c>
      <c r="K56" s="174">
        <f t="shared" si="7"/>
        <v>0.199</v>
      </c>
      <c r="L56" s="292">
        <v>0</v>
      </c>
      <c r="M56" s="305">
        <f t="shared" si="1"/>
        <v>0</v>
      </c>
      <c r="N56" s="197">
        <f t="shared" si="2"/>
        <v>17.834050000000005</v>
      </c>
      <c r="O56" s="197">
        <f t="shared" si="3"/>
        <v>0</v>
      </c>
      <c r="P56" s="306">
        <f t="shared" si="5"/>
        <v>0</v>
      </c>
      <c r="Q56" s="199">
        <f t="shared" si="6"/>
        <v>0</v>
      </c>
    </row>
    <row r="57" spans="1:17" s="184" customFormat="1" ht="30" customHeight="1" thickBot="1" thickTop="1">
      <c r="A57" s="191"/>
      <c r="B57" s="205" t="s">
        <v>183</v>
      </c>
      <c r="C57" s="271" t="s">
        <v>677</v>
      </c>
      <c r="D57" s="264"/>
      <c r="E57" s="272">
        <v>18</v>
      </c>
      <c r="F57" s="272">
        <v>2</v>
      </c>
      <c r="G57" s="273">
        <v>36</v>
      </c>
      <c r="H57" s="198">
        <v>13.063</v>
      </c>
      <c r="I57" s="190">
        <f t="shared" si="4"/>
        <v>17.635050000000003</v>
      </c>
      <c r="J57" s="195">
        <v>0.199</v>
      </c>
      <c r="K57" s="174">
        <f t="shared" si="7"/>
        <v>0.199</v>
      </c>
      <c r="L57" s="292">
        <v>0</v>
      </c>
      <c r="M57" s="305">
        <f t="shared" si="1"/>
        <v>0</v>
      </c>
      <c r="N57" s="197">
        <f t="shared" si="2"/>
        <v>17.834050000000005</v>
      </c>
      <c r="O57" s="197">
        <f t="shared" si="3"/>
        <v>0</v>
      </c>
      <c r="P57" s="306">
        <f t="shared" si="5"/>
        <v>0</v>
      </c>
      <c r="Q57" s="199">
        <f t="shared" si="6"/>
        <v>0</v>
      </c>
    </row>
    <row r="58" spans="1:17" s="184" customFormat="1" ht="30" customHeight="1" thickBot="1" thickTop="1">
      <c r="A58" s="191"/>
      <c r="B58" s="205" t="s">
        <v>177</v>
      </c>
      <c r="C58" s="271" t="s">
        <v>678</v>
      </c>
      <c r="D58" s="264"/>
      <c r="E58" s="272">
        <v>21</v>
      </c>
      <c r="F58" s="272">
        <v>1</v>
      </c>
      <c r="G58" s="273">
        <v>21</v>
      </c>
      <c r="H58" s="198">
        <v>6.725</v>
      </c>
      <c r="I58" s="190">
        <f t="shared" si="4"/>
        <v>9.07875</v>
      </c>
      <c r="J58" s="195">
        <v>0.199</v>
      </c>
      <c r="K58" s="174">
        <f t="shared" si="7"/>
        <v>0.199</v>
      </c>
      <c r="L58" s="292">
        <v>0.399</v>
      </c>
      <c r="M58" s="305">
        <f t="shared" si="1"/>
        <v>0</v>
      </c>
      <c r="N58" s="197">
        <f t="shared" si="2"/>
        <v>9.27775</v>
      </c>
      <c r="O58" s="197">
        <f t="shared" si="3"/>
        <v>0</v>
      </c>
      <c r="P58" s="306">
        <f t="shared" si="5"/>
        <v>0</v>
      </c>
      <c r="Q58" s="199">
        <f t="shared" si="6"/>
        <v>0</v>
      </c>
    </row>
    <row r="59" spans="1:17" s="184" customFormat="1" ht="30" customHeight="1" thickBot="1" thickTop="1">
      <c r="A59" s="191"/>
      <c r="B59" s="206" t="s">
        <v>176</v>
      </c>
      <c r="C59" s="274" t="s">
        <v>678</v>
      </c>
      <c r="D59" s="265" t="s">
        <v>647</v>
      </c>
      <c r="E59" s="275">
        <v>36</v>
      </c>
      <c r="F59" s="275">
        <v>2</v>
      </c>
      <c r="G59" s="276">
        <v>72</v>
      </c>
      <c r="H59" s="198">
        <v>5.705400000000002</v>
      </c>
      <c r="I59" s="190">
        <f t="shared" si="4"/>
        <v>7.702290000000003</v>
      </c>
      <c r="J59" s="195">
        <v>0.199</v>
      </c>
      <c r="K59" s="174">
        <f t="shared" si="7"/>
        <v>0.199</v>
      </c>
      <c r="L59" s="292">
        <v>0.399</v>
      </c>
      <c r="M59" s="305">
        <f t="shared" si="1"/>
        <v>0</v>
      </c>
      <c r="N59" s="197">
        <f t="shared" si="2"/>
        <v>7.901290000000003</v>
      </c>
      <c r="O59" s="197">
        <f t="shared" si="3"/>
        <v>0</v>
      </c>
      <c r="P59" s="306">
        <f t="shared" si="5"/>
        <v>0</v>
      </c>
      <c r="Q59" s="199">
        <f t="shared" si="6"/>
        <v>0</v>
      </c>
    </row>
    <row r="60" spans="1:17" s="184" customFormat="1" ht="30" customHeight="1" thickBot="1" thickTop="1">
      <c r="A60" s="191"/>
      <c r="B60" s="205" t="s">
        <v>178</v>
      </c>
      <c r="C60" s="271" t="s">
        <v>679</v>
      </c>
      <c r="D60" s="264"/>
      <c r="E60" s="272">
        <v>18</v>
      </c>
      <c r="F60" s="272">
        <v>2</v>
      </c>
      <c r="G60" s="273">
        <v>36</v>
      </c>
      <c r="H60" s="198">
        <v>13.063</v>
      </c>
      <c r="I60" s="190">
        <f t="shared" si="4"/>
        <v>17.635050000000003</v>
      </c>
      <c r="J60" s="195">
        <v>0.199</v>
      </c>
      <c r="K60" s="174">
        <f t="shared" si="7"/>
        <v>0.199</v>
      </c>
      <c r="L60" s="292">
        <v>0</v>
      </c>
      <c r="M60" s="305">
        <f t="shared" si="1"/>
        <v>0</v>
      </c>
      <c r="N60" s="197">
        <f t="shared" si="2"/>
        <v>17.834050000000005</v>
      </c>
      <c r="O60" s="197">
        <f t="shared" si="3"/>
        <v>0</v>
      </c>
      <c r="P60" s="306">
        <f t="shared" si="5"/>
        <v>0</v>
      </c>
      <c r="Q60" s="199">
        <f t="shared" si="6"/>
        <v>0</v>
      </c>
    </row>
    <row r="61" spans="1:17" s="184" customFormat="1" ht="30" customHeight="1" thickBot="1" thickTop="1">
      <c r="A61" s="191"/>
      <c r="B61" s="205" t="s">
        <v>179</v>
      </c>
      <c r="C61" s="271" t="s">
        <v>680</v>
      </c>
      <c r="D61" s="264"/>
      <c r="E61" s="272">
        <v>18</v>
      </c>
      <c r="F61" s="272">
        <v>2</v>
      </c>
      <c r="G61" s="273">
        <v>36</v>
      </c>
      <c r="H61" s="198">
        <v>11.097999999999999</v>
      </c>
      <c r="I61" s="190">
        <f t="shared" si="4"/>
        <v>14.9823</v>
      </c>
      <c r="J61" s="195">
        <v>0.199</v>
      </c>
      <c r="K61" s="174">
        <f t="shared" si="7"/>
        <v>0.199</v>
      </c>
      <c r="L61" s="292">
        <v>0</v>
      </c>
      <c r="M61" s="305">
        <f t="shared" si="1"/>
        <v>0</v>
      </c>
      <c r="N61" s="197">
        <f t="shared" si="2"/>
        <v>15.1813</v>
      </c>
      <c r="O61" s="197">
        <f t="shared" si="3"/>
        <v>0</v>
      </c>
      <c r="P61" s="306">
        <f t="shared" si="5"/>
        <v>0</v>
      </c>
      <c r="Q61" s="199">
        <f t="shared" si="6"/>
        <v>0</v>
      </c>
    </row>
    <row r="62" spans="1:17" s="184" customFormat="1" ht="30" customHeight="1" thickBot="1" thickTop="1">
      <c r="A62" s="191"/>
      <c r="B62" s="205" t="s">
        <v>182</v>
      </c>
      <c r="C62" s="271" t="s">
        <v>681</v>
      </c>
      <c r="D62" s="264"/>
      <c r="E62" s="272">
        <v>21</v>
      </c>
      <c r="F62" s="272">
        <v>1</v>
      </c>
      <c r="G62" s="273">
        <v>21</v>
      </c>
      <c r="H62" s="198">
        <v>7.205000000000002</v>
      </c>
      <c r="I62" s="190">
        <f t="shared" si="4"/>
        <v>9.726750000000003</v>
      </c>
      <c r="J62" s="195">
        <v>0.199</v>
      </c>
      <c r="K62" s="174">
        <f t="shared" si="7"/>
        <v>0.199</v>
      </c>
      <c r="L62" s="292">
        <v>0</v>
      </c>
      <c r="M62" s="305">
        <f t="shared" si="1"/>
        <v>0</v>
      </c>
      <c r="N62" s="197">
        <f t="shared" si="2"/>
        <v>9.925750000000003</v>
      </c>
      <c r="O62" s="197">
        <f t="shared" si="3"/>
        <v>0</v>
      </c>
      <c r="P62" s="306">
        <f t="shared" si="5"/>
        <v>0</v>
      </c>
      <c r="Q62" s="199">
        <f t="shared" si="6"/>
        <v>0</v>
      </c>
    </row>
    <row r="63" spans="1:17" s="22" customFormat="1" ht="30" customHeight="1" thickBot="1" thickTop="1">
      <c r="A63" s="191"/>
      <c r="B63" s="205" t="s">
        <v>134</v>
      </c>
      <c r="C63" s="271" t="s">
        <v>682</v>
      </c>
      <c r="D63" s="264"/>
      <c r="E63" s="272">
        <v>18</v>
      </c>
      <c r="F63" s="272">
        <v>2</v>
      </c>
      <c r="G63" s="273">
        <v>36</v>
      </c>
      <c r="H63" s="198">
        <v>8.283000000000001</v>
      </c>
      <c r="I63" s="190">
        <f t="shared" si="4"/>
        <v>11.182050000000002</v>
      </c>
      <c r="J63" s="195">
        <v>0.199</v>
      </c>
      <c r="K63" s="174">
        <f t="shared" si="7"/>
        <v>0.199</v>
      </c>
      <c r="L63" s="292">
        <v>0</v>
      </c>
      <c r="M63" s="305">
        <f t="shared" si="1"/>
        <v>0</v>
      </c>
      <c r="N63" s="197">
        <f t="shared" si="2"/>
        <v>11.381050000000002</v>
      </c>
      <c r="O63" s="197">
        <f t="shared" si="3"/>
        <v>0</v>
      </c>
      <c r="P63" s="306">
        <f t="shared" si="5"/>
        <v>0</v>
      </c>
      <c r="Q63" s="199">
        <f t="shared" si="6"/>
        <v>0</v>
      </c>
    </row>
    <row r="64" spans="1:17" s="22" customFormat="1" ht="30" customHeight="1" thickBot="1" thickTop="1">
      <c r="A64" s="191"/>
      <c r="B64" s="205" t="s">
        <v>185</v>
      </c>
      <c r="C64" s="271" t="s">
        <v>683</v>
      </c>
      <c r="D64" s="264"/>
      <c r="E64" s="272">
        <v>21</v>
      </c>
      <c r="F64" s="272">
        <v>1</v>
      </c>
      <c r="G64" s="273">
        <v>21</v>
      </c>
      <c r="H64" s="198">
        <v>8.286728395061727</v>
      </c>
      <c r="I64" s="190">
        <f t="shared" si="4"/>
        <v>11.187083333333332</v>
      </c>
      <c r="J64" s="195">
        <v>0.199</v>
      </c>
      <c r="K64" s="174">
        <f t="shared" si="7"/>
        <v>0.199</v>
      </c>
      <c r="L64" s="292">
        <v>0</v>
      </c>
      <c r="M64" s="305">
        <f t="shared" si="1"/>
        <v>0</v>
      </c>
      <c r="N64" s="197">
        <f t="shared" si="2"/>
        <v>11.386083333333332</v>
      </c>
      <c r="O64" s="197">
        <f t="shared" si="3"/>
        <v>0</v>
      </c>
      <c r="P64" s="306">
        <f t="shared" si="5"/>
        <v>0</v>
      </c>
      <c r="Q64" s="199">
        <f t="shared" si="6"/>
        <v>0</v>
      </c>
    </row>
    <row r="65" spans="1:17" s="22" customFormat="1" ht="30" customHeight="1" thickBot="1" thickTop="1">
      <c r="A65" s="191"/>
      <c r="B65" s="206" t="s">
        <v>184</v>
      </c>
      <c r="C65" s="274" t="s">
        <v>683</v>
      </c>
      <c r="D65" s="265" t="s">
        <v>647</v>
      </c>
      <c r="E65" s="275">
        <v>36</v>
      </c>
      <c r="F65" s="275">
        <v>2</v>
      </c>
      <c r="G65" s="276">
        <v>72</v>
      </c>
      <c r="H65" s="198">
        <v>6.762999999999999</v>
      </c>
      <c r="I65" s="190">
        <f t="shared" si="4"/>
        <v>9.130049999999999</v>
      </c>
      <c r="J65" s="195">
        <v>0.199</v>
      </c>
      <c r="K65" s="174">
        <f t="shared" si="7"/>
        <v>0.199</v>
      </c>
      <c r="L65" s="292">
        <v>0</v>
      </c>
      <c r="M65" s="305">
        <f t="shared" si="1"/>
        <v>0</v>
      </c>
      <c r="N65" s="197">
        <f t="shared" si="2"/>
        <v>9.329049999999999</v>
      </c>
      <c r="O65" s="197">
        <f t="shared" si="3"/>
        <v>0</v>
      </c>
      <c r="P65" s="306">
        <f t="shared" si="5"/>
        <v>0</v>
      </c>
      <c r="Q65" s="199">
        <f t="shared" si="6"/>
        <v>0</v>
      </c>
    </row>
    <row r="66" spans="1:17" s="184" customFormat="1" ht="30" customHeight="1" thickBot="1" thickTop="1">
      <c r="A66" s="191"/>
      <c r="B66" s="205" t="s">
        <v>187</v>
      </c>
      <c r="C66" s="271" t="s">
        <v>684</v>
      </c>
      <c r="D66" s="264"/>
      <c r="E66" s="272">
        <v>21</v>
      </c>
      <c r="F66" s="272">
        <v>1</v>
      </c>
      <c r="G66" s="273">
        <v>21</v>
      </c>
      <c r="H66" s="198">
        <v>6.8149999999999995</v>
      </c>
      <c r="I66" s="190">
        <f t="shared" si="4"/>
        <v>9.20025</v>
      </c>
      <c r="J66" s="195">
        <v>0.199</v>
      </c>
      <c r="K66" s="174">
        <f t="shared" si="7"/>
        <v>0.199</v>
      </c>
      <c r="L66" s="292">
        <v>0</v>
      </c>
      <c r="M66" s="305">
        <f t="shared" si="1"/>
        <v>0</v>
      </c>
      <c r="N66" s="197">
        <f t="shared" si="2"/>
        <v>9.39925</v>
      </c>
      <c r="O66" s="197">
        <f t="shared" si="3"/>
        <v>0</v>
      </c>
      <c r="P66" s="306">
        <f t="shared" si="5"/>
        <v>0</v>
      </c>
      <c r="Q66" s="199">
        <f t="shared" si="6"/>
        <v>0</v>
      </c>
    </row>
    <row r="67" spans="1:17" s="184" customFormat="1" ht="30" customHeight="1" thickBot="1" thickTop="1">
      <c r="A67" s="191"/>
      <c r="B67" s="207" t="s">
        <v>186</v>
      </c>
      <c r="C67" s="277" t="s">
        <v>684</v>
      </c>
      <c r="D67" s="266" t="s">
        <v>634</v>
      </c>
      <c r="E67" s="278">
        <v>36</v>
      </c>
      <c r="F67" s="278">
        <v>2</v>
      </c>
      <c r="G67" s="279">
        <v>72</v>
      </c>
      <c r="H67" s="198">
        <v>6.8149999999999995</v>
      </c>
      <c r="I67" s="190">
        <f t="shared" si="4"/>
        <v>9.20025</v>
      </c>
      <c r="J67" s="195">
        <v>0.199</v>
      </c>
      <c r="K67" s="174">
        <f t="shared" si="7"/>
        <v>0.199</v>
      </c>
      <c r="L67" s="292">
        <v>0</v>
      </c>
      <c r="M67" s="305">
        <f t="shared" si="1"/>
        <v>0</v>
      </c>
      <c r="N67" s="197">
        <f t="shared" si="2"/>
        <v>9.39925</v>
      </c>
      <c r="O67" s="197">
        <f t="shared" si="3"/>
        <v>0</v>
      </c>
      <c r="P67" s="306">
        <f t="shared" si="5"/>
        <v>0</v>
      </c>
      <c r="Q67" s="199">
        <f t="shared" si="6"/>
        <v>0</v>
      </c>
    </row>
    <row r="68" spans="1:17" s="184" customFormat="1" ht="30" customHeight="1" thickBot="1" thickTop="1">
      <c r="A68" s="191"/>
      <c r="B68" s="205" t="s">
        <v>188</v>
      </c>
      <c r="C68" s="271" t="s">
        <v>685</v>
      </c>
      <c r="D68" s="264"/>
      <c r="E68" s="272">
        <v>21</v>
      </c>
      <c r="F68" s="272">
        <v>1</v>
      </c>
      <c r="G68" s="273">
        <v>21</v>
      </c>
      <c r="H68" s="198">
        <v>7.025</v>
      </c>
      <c r="I68" s="190">
        <f t="shared" si="4"/>
        <v>9.48375</v>
      </c>
      <c r="J68" s="195">
        <v>0.199</v>
      </c>
      <c r="K68" s="174">
        <f t="shared" si="7"/>
        <v>0.199</v>
      </c>
      <c r="L68" s="292">
        <v>0</v>
      </c>
      <c r="M68" s="305">
        <f t="shared" si="1"/>
        <v>0</v>
      </c>
      <c r="N68" s="197">
        <f t="shared" si="2"/>
        <v>9.68275</v>
      </c>
      <c r="O68" s="197">
        <f t="shared" si="3"/>
        <v>0</v>
      </c>
      <c r="P68" s="306">
        <f t="shared" si="5"/>
        <v>0</v>
      </c>
      <c r="Q68" s="199">
        <f t="shared" si="6"/>
        <v>0</v>
      </c>
    </row>
    <row r="69" spans="1:17" s="184" customFormat="1" ht="30" customHeight="1" thickBot="1" thickTop="1">
      <c r="A69" s="191"/>
      <c r="B69" s="205" t="s">
        <v>189</v>
      </c>
      <c r="C69" s="271" t="s">
        <v>685</v>
      </c>
      <c r="D69" s="264"/>
      <c r="E69" s="272">
        <v>36</v>
      </c>
      <c r="F69" s="272">
        <v>2</v>
      </c>
      <c r="G69" s="273">
        <v>72</v>
      </c>
      <c r="H69" s="198">
        <v>7.025</v>
      </c>
      <c r="I69" s="190">
        <f t="shared" si="4"/>
        <v>9.48375</v>
      </c>
      <c r="J69" s="195">
        <v>0.199</v>
      </c>
      <c r="K69" s="174">
        <f t="shared" si="7"/>
        <v>0.199</v>
      </c>
      <c r="L69" s="292">
        <v>0</v>
      </c>
      <c r="M69" s="305">
        <f t="shared" si="1"/>
        <v>0</v>
      </c>
      <c r="N69" s="197">
        <f t="shared" si="2"/>
        <v>9.68275</v>
      </c>
      <c r="O69" s="197">
        <f t="shared" si="3"/>
        <v>0</v>
      </c>
      <c r="P69" s="306">
        <f t="shared" si="5"/>
        <v>0</v>
      </c>
      <c r="Q69" s="199">
        <f t="shared" si="6"/>
        <v>0</v>
      </c>
    </row>
    <row r="70" spans="1:17" s="184" customFormat="1" ht="30" customHeight="1" thickBot="1" thickTop="1">
      <c r="A70" s="191"/>
      <c r="B70" s="205" t="s">
        <v>170</v>
      </c>
      <c r="C70" s="271" t="s">
        <v>686</v>
      </c>
      <c r="D70" s="264"/>
      <c r="E70" s="272">
        <v>18</v>
      </c>
      <c r="F70" s="272">
        <v>2</v>
      </c>
      <c r="G70" s="273">
        <v>36</v>
      </c>
      <c r="H70" s="198">
        <v>6.873</v>
      </c>
      <c r="I70" s="190">
        <f t="shared" si="4"/>
        <v>9.278550000000001</v>
      </c>
      <c r="J70" s="195">
        <v>0.199</v>
      </c>
      <c r="K70" s="174">
        <f t="shared" si="7"/>
        <v>0.199</v>
      </c>
      <c r="L70" s="292">
        <v>0</v>
      </c>
      <c r="M70" s="305">
        <f t="shared" si="1"/>
        <v>0</v>
      </c>
      <c r="N70" s="197">
        <f t="shared" si="2"/>
        <v>9.47755</v>
      </c>
      <c r="O70" s="197">
        <f t="shared" si="3"/>
        <v>0</v>
      </c>
      <c r="P70" s="306">
        <f t="shared" si="5"/>
        <v>0</v>
      </c>
      <c r="Q70" s="199">
        <f t="shared" si="6"/>
        <v>0</v>
      </c>
    </row>
    <row r="71" spans="1:17" s="186" customFormat="1" ht="30" customHeight="1" thickBot="1" thickTop="1">
      <c r="A71" s="191"/>
      <c r="B71" s="205" t="s">
        <v>181</v>
      </c>
      <c r="C71" s="271" t="s">
        <v>687</v>
      </c>
      <c r="D71" s="264"/>
      <c r="E71" s="272">
        <v>21</v>
      </c>
      <c r="F71" s="272">
        <v>1</v>
      </c>
      <c r="G71" s="273">
        <v>21</v>
      </c>
      <c r="H71" s="198">
        <v>6.645</v>
      </c>
      <c r="I71" s="190">
        <f t="shared" si="4"/>
        <v>8.97075</v>
      </c>
      <c r="J71" s="195">
        <v>0.199</v>
      </c>
      <c r="K71" s="174">
        <f t="shared" si="7"/>
        <v>0.199</v>
      </c>
      <c r="L71" s="292">
        <v>0.572</v>
      </c>
      <c r="M71" s="305">
        <f t="shared" si="1"/>
        <v>0</v>
      </c>
      <c r="N71" s="197">
        <f t="shared" si="2"/>
        <v>9.16975</v>
      </c>
      <c r="O71" s="197">
        <f t="shared" si="3"/>
        <v>0</v>
      </c>
      <c r="P71" s="306">
        <f t="shared" si="5"/>
        <v>0</v>
      </c>
      <c r="Q71" s="199">
        <f t="shared" si="6"/>
        <v>0</v>
      </c>
    </row>
    <row r="72" spans="1:17" s="186" customFormat="1" ht="30" customHeight="1" thickBot="1" thickTop="1">
      <c r="A72" s="191"/>
      <c r="B72" s="206" t="s">
        <v>180</v>
      </c>
      <c r="C72" s="274" t="s">
        <v>687</v>
      </c>
      <c r="D72" s="265" t="s">
        <v>647</v>
      </c>
      <c r="E72" s="275">
        <v>36</v>
      </c>
      <c r="F72" s="275">
        <v>2</v>
      </c>
      <c r="G72" s="276">
        <v>72</v>
      </c>
      <c r="H72" s="198">
        <v>5.632800000000001</v>
      </c>
      <c r="I72" s="190">
        <f t="shared" si="4"/>
        <v>7.604280000000002</v>
      </c>
      <c r="J72" s="195">
        <v>0.199</v>
      </c>
      <c r="K72" s="174">
        <f t="shared" si="7"/>
        <v>0.199</v>
      </c>
      <c r="L72" s="292">
        <v>0.572</v>
      </c>
      <c r="M72" s="305">
        <f t="shared" si="1"/>
        <v>0</v>
      </c>
      <c r="N72" s="197">
        <f t="shared" si="2"/>
        <v>7.803280000000002</v>
      </c>
      <c r="O72" s="197">
        <f t="shared" si="3"/>
        <v>0</v>
      </c>
      <c r="P72" s="306">
        <f t="shared" si="5"/>
        <v>0</v>
      </c>
      <c r="Q72" s="199">
        <f t="shared" si="6"/>
        <v>0</v>
      </c>
    </row>
    <row r="73" spans="1:17" s="186" customFormat="1" ht="30" customHeight="1" thickBot="1" thickTop="1">
      <c r="A73" s="191"/>
      <c r="B73" s="207" t="s">
        <v>192</v>
      </c>
      <c r="C73" s="277" t="s">
        <v>688</v>
      </c>
      <c r="D73" s="266" t="s">
        <v>634</v>
      </c>
      <c r="E73" s="278">
        <v>18</v>
      </c>
      <c r="F73" s="278">
        <v>2</v>
      </c>
      <c r="G73" s="279">
        <v>36</v>
      </c>
      <c r="H73" s="198">
        <v>6.7332</v>
      </c>
      <c r="I73" s="190">
        <f t="shared" si="4"/>
        <v>9.089820000000001</v>
      </c>
      <c r="J73" s="195">
        <v>0.199</v>
      </c>
      <c r="K73" s="174">
        <f t="shared" si="7"/>
        <v>0.199</v>
      </c>
      <c r="L73" s="292">
        <v>0</v>
      </c>
      <c r="M73" s="305">
        <f t="shared" si="1"/>
        <v>0</v>
      </c>
      <c r="N73" s="197">
        <f t="shared" si="2"/>
        <v>9.288820000000001</v>
      </c>
      <c r="O73" s="197">
        <f t="shared" si="3"/>
        <v>0</v>
      </c>
      <c r="P73" s="306">
        <f t="shared" si="5"/>
        <v>0</v>
      </c>
      <c r="Q73" s="199">
        <f t="shared" si="6"/>
        <v>0</v>
      </c>
    </row>
    <row r="74" spans="1:17" s="184" customFormat="1" ht="30" customHeight="1" thickBot="1" thickTop="1">
      <c r="A74" s="191"/>
      <c r="B74" s="207" t="s">
        <v>191</v>
      </c>
      <c r="C74" s="277" t="s">
        <v>688</v>
      </c>
      <c r="D74" s="266" t="s">
        <v>634</v>
      </c>
      <c r="E74" s="278">
        <v>36</v>
      </c>
      <c r="F74" s="278">
        <v>2</v>
      </c>
      <c r="G74" s="279">
        <v>72</v>
      </c>
      <c r="H74" s="198">
        <v>5.569999999999999</v>
      </c>
      <c r="I74" s="190">
        <f aca="true" t="shared" si="8" ref="I74:I139">H74*1.35</f>
        <v>7.5195</v>
      </c>
      <c r="J74" s="195">
        <v>0.199</v>
      </c>
      <c r="K74" s="174">
        <f t="shared" si="7"/>
        <v>0.199</v>
      </c>
      <c r="L74" s="292">
        <v>0</v>
      </c>
      <c r="M74" s="305">
        <f t="shared" si="1"/>
        <v>0</v>
      </c>
      <c r="N74" s="197">
        <f t="shared" si="2"/>
        <v>7.7185</v>
      </c>
      <c r="O74" s="197">
        <f t="shared" si="3"/>
        <v>0</v>
      </c>
      <c r="P74" s="306">
        <f t="shared" si="5"/>
        <v>0</v>
      </c>
      <c r="Q74" s="199">
        <f t="shared" si="6"/>
        <v>0</v>
      </c>
    </row>
    <row r="75" spans="1:17" s="186" customFormat="1" ht="30" customHeight="1" thickBot="1" thickTop="1">
      <c r="A75" s="191"/>
      <c r="B75" s="205" t="s">
        <v>193</v>
      </c>
      <c r="C75" s="271" t="s">
        <v>689</v>
      </c>
      <c r="D75" s="264"/>
      <c r="E75" s="272">
        <v>18</v>
      </c>
      <c r="F75" s="272">
        <v>2</v>
      </c>
      <c r="G75" s="273">
        <v>36</v>
      </c>
      <c r="H75" s="198">
        <v>6.953</v>
      </c>
      <c r="I75" s="190">
        <f t="shared" si="8"/>
        <v>9.386550000000002</v>
      </c>
      <c r="J75" s="195">
        <v>0.199</v>
      </c>
      <c r="K75" s="174">
        <f t="shared" si="7"/>
        <v>0.199</v>
      </c>
      <c r="L75" s="292">
        <v>0</v>
      </c>
      <c r="M75" s="305">
        <f t="shared" si="1"/>
        <v>0</v>
      </c>
      <c r="N75" s="197">
        <f t="shared" si="2"/>
        <v>9.585550000000001</v>
      </c>
      <c r="O75" s="197">
        <f t="shared" si="3"/>
        <v>0</v>
      </c>
      <c r="P75" s="306">
        <f t="shared" si="5"/>
        <v>0</v>
      </c>
      <c r="Q75" s="199">
        <f t="shared" si="6"/>
        <v>0</v>
      </c>
    </row>
    <row r="76" spans="1:17" s="184" customFormat="1" ht="30" customHeight="1" thickBot="1" thickTop="1">
      <c r="A76" s="191"/>
      <c r="B76" s="205" t="s">
        <v>194</v>
      </c>
      <c r="C76" s="271" t="s">
        <v>690</v>
      </c>
      <c r="D76" s="264"/>
      <c r="E76" s="272">
        <v>18</v>
      </c>
      <c r="F76" s="272">
        <v>2</v>
      </c>
      <c r="G76" s="273">
        <v>36</v>
      </c>
      <c r="H76" s="198">
        <v>6.353000000000001</v>
      </c>
      <c r="I76" s="190">
        <f t="shared" si="8"/>
        <v>8.576550000000001</v>
      </c>
      <c r="J76" s="195">
        <v>0.199</v>
      </c>
      <c r="K76" s="174">
        <f>SUM(J76:J76)</f>
        <v>0.199</v>
      </c>
      <c r="L76" s="292">
        <v>0</v>
      </c>
      <c r="M76" s="305">
        <f aca="true" t="shared" si="9" ref="M76:M139">A76*L76</f>
        <v>0</v>
      </c>
      <c r="N76" s="197">
        <f aca="true" t="shared" si="10" ref="N76:N139">I76+K76</f>
        <v>8.77555</v>
      </c>
      <c r="O76" s="197">
        <f aca="true" t="shared" si="11" ref="O76:O139">A76*N76</f>
        <v>0</v>
      </c>
      <c r="P76" s="306">
        <f t="shared" si="5"/>
        <v>0</v>
      </c>
      <c r="Q76" s="199">
        <f t="shared" si="6"/>
        <v>0</v>
      </c>
    </row>
    <row r="77" spans="1:17" s="22" customFormat="1" ht="30" customHeight="1" thickBot="1" thickTop="1">
      <c r="A77" s="191"/>
      <c r="B77" s="205" t="s">
        <v>196</v>
      </c>
      <c r="C77" s="271" t="s">
        <v>691</v>
      </c>
      <c r="D77" s="264"/>
      <c r="E77" s="272">
        <v>18</v>
      </c>
      <c r="F77" s="272">
        <v>2</v>
      </c>
      <c r="G77" s="273">
        <v>36</v>
      </c>
      <c r="H77" s="198">
        <v>6.353000000000001</v>
      </c>
      <c r="I77" s="190">
        <f t="shared" si="8"/>
        <v>8.576550000000001</v>
      </c>
      <c r="J77" s="195">
        <v>0.199</v>
      </c>
      <c r="K77" s="174">
        <f>SUM(J77:J77)</f>
        <v>0.199</v>
      </c>
      <c r="L77" s="292">
        <v>0</v>
      </c>
      <c r="M77" s="305">
        <f t="shared" si="9"/>
        <v>0</v>
      </c>
      <c r="N77" s="197">
        <f t="shared" si="10"/>
        <v>8.77555</v>
      </c>
      <c r="O77" s="197">
        <f t="shared" si="11"/>
        <v>0</v>
      </c>
      <c r="P77" s="306">
        <f aca="true" t="shared" si="12" ref="P77:P143">(O77-(O77*$Q$9))</f>
        <v>0</v>
      </c>
      <c r="Q77" s="199">
        <f aca="true" t="shared" si="13" ref="Q77:Q143">(O77-(O77*$Q$9)+M77)</f>
        <v>0</v>
      </c>
    </row>
    <row r="78" spans="1:17" s="22" customFormat="1" ht="30" customHeight="1" thickBot="1" thickTop="1">
      <c r="A78" s="191"/>
      <c r="B78" s="206" t="s">
        <v>195</v>
      </c>
      <c r="C78" s="274" t="s">
        <v>691</v>
      </c>
      <c r="D78" s="265" t="s">
        <v>647</v>
      </c>
      <c r="E78" s="275">
        <v>50</v>
      </c>
      <c r="F78" s="275">
        <v>2</v>
      </c>
      <c r="G78" s="276">
        <v>100</v>
      </c>
      <c r="H78" s="198">
        <v>4.895</v>
      </c>
      <c r="I78" s="190">
        <f t="shared" si="8"/>
        <v>6.60825</v>
      </c>
      <c r="J78" s="195">
        <v>0.199</v>
      </c>
      <c r="K78" s="174">
        <f>SUM(J78:J78)</f>
        <v>0.199</v>
      </c>
      <c r="L78" s="292">
        <v>0</v>
      </c>
      <c r="M78" s="305">
        <f t="shared" si="9"/>
        <v>0</v>
      </c>
      <c r="N78" s="197">
        <f t="shared" si="10"/>
        <v>6.80725</v>
      </c>
      <c r="O78" s="197">
        <f t="shared" si="11"/>
        <v>0</v>
      </c>
      <c r="P78" s="306">
        <f t="shared" si="12"/>
        <v>0</v>
      </c>
      <c r="Q78" s="199">
        <f t="shared" si="13"/>
        <v>0</v>
      </c>
    </row>
    <row r="79" spans="1:17" s="184" customFormat="1" ht="30" customHeight="1" thickBot="1" thickTop="1">
      <c r="A79" s="191"/>
      <c r="B79" s="205" t="s">
        <v>197</v>
      </c>
      <c r="C79" s="271" t="s">
        <v>692</v>
      </c>
      <c r="D79" s="264"/>
      <c r="E79" s="272">
        <v>18</v>
      </c>
      <c r="F79" s="272">
        <v>2</v>
      </c>
      <c r="G79" s="273">
        <v>36</v>
      </c>
      <c r="H79" s="198">
        <v>6.353000000000001</v>
      </c>
      <c r="I79" s="190">
        <f t="shared" si="8"/>
        <v>8.576550000000001</v>
      </c>
      <c r="J79" s="195">
        <v>0.199</v>
      </c>
      <c r="K79" s="174">
        <f>SUM(J79:J79)</f>
        <v>0.199</v>
      </c>
      <c r="L79" s="292">
        <v>0</v>
      </c>
      <c r="M79" s="305">
        <f t="shared" si="9"/>
        <v>0</v>
      </c>
      <c r="N79" s="197">
        <f t="shared" si="10"/>
        <v>8.77555</v>
      </c>
      <c r="O79" s="197">
        <f t="shared" si="11"/>
        <v>0</v>
      </c>
      <c r="P79" s="306">
        <f t="shared" si="12"/>
        <v>0</v>
      </c>
      <c r="Q79" s="199">
        <f t="shared" si="13"/>
        <v>0</v>
      </c>
    </row>
    <row r="80" spans="1:17" s="184" customFormat="1" ht="30" customHeight="1" thickBot="1" thickTop="1">
      <c r="A80" s="191"/>
      <c r="B80" s="205" t="s">
        <v>198</v>
      </c>
      <c r="C80" s="271" t="s">
        <v>693</v>
      </c>
      <c r="D80" s="264"/>
      <c r="E80" s="272">
        <v>18</v>
      </c>
      <c r="F80" s="272">
        <v>2</v>
      </c>
      <c r="G80" s="273">
        <v>36</v>
      </c>
      <c r="H80" s="198">
        <v>6.353000000000001</v>
      </c>
      <c r="I80" s="190">
        <f t="shared" si="8"/>
        <v>8.576550000000001</v>
      </c>
      <c r="J80" s="195">
        <v>0.199</v>
      </c>
      <c r="K80" s="174">
        <f>SUM(J80:J80)</f>
        <v>0.199</v>
      </c>
      <c r="L80" s="292">
        <v>0</v>
      </c>
      <c r="M80" s="305">
        <f t="shared" si="9"/>
        <v>0</v>
      </c>
      <c r="N80" s="197">
        <f t="shared" si="10"/>
        <v>8.77555</v>
      </c>
      <c r="O80" s="197">
        <f t="shared" si="11"/>
        <v>0</v>
      </c>
      <c r="P80" s="306">
        <f t="shared" si="12"/>
        <v>0</v>
      </c>
      <c r="Q80" s="199">
        <f t="shared" si="13"/>
        <v>0</v>
      </c>
    </row>
    <row r="81" spans="1:17" s="184" customFormat="1" ht="30" customHeight="1" thickBot="1" thickTop="1">
      <c r="A81" s="191"/>
      <c r="B81" s="205" t="s">
        <v>199</v>
      </c>
      <c r="C81" s="271" t="s">
        <v>694</v>
      </c>
      <c r="D81" s="264"/>
      <c r="E81" s="272">
        <v>18</v>
      </c>
      <c r="F81" s="272">
        <v>2</v>
      </c>
      <c r="G81" s="273">
        <v>36</v>
      </c>
      <c r="H81" s="198">
        <v>6.353000000000001</v>
      </c>
      <c r="I81" s="190">
        <f t="shared" si="8"/>
        <v>8.576550000000001</v>
      </c>
      <c r="J81" s="195">
        <v>0.199</v>
      </c>
      <c r="K81" s="174">
        <f>SUM(J81:J81)</f>
        <v>0.199</v>
      </c>
      <c r="L81" s="292">
        <v>0</v>
      </c>
      <c r="M81" s="305">
        <f t="shared" si="9"/>
        <v>0</v>
      </c>
      <c r="N81" s="197">
        <f t="shared" si="10"/>
        <v>8.77555</v>
      </c>
      <c r="O81" s="197">
        <f t="shared" si="11"/>
        <v>0</v>
      </c>
      <c r="P81" s="306">
        <f t="shared" si="12"/>
        <v>0</v>
      </c>
      <c r="Q81" s="199">
        <f t="shared" si="13"/>
        <v>0</v>
      </c>
    </row>
    <row r="82" spans="1:17" s="184" customFormat="1" ht="30" customHeight="1" thickBot="1" thickTop="1">
      <c r="A82" s="191"/>
      <c r="B82" s="205" t="s">
        <v>201</v>
      </c>
      <c r="C82" s="271" t="s">
        <v>695</v>
      </c>
      <c r="D82" s="264"/>
      <c r="E82" s="272">
        <v>18</v>
      </c>
      <c r="F82" s="272">
        <v>2</v>
      </c>
      <c r="G82" s="273">
        <v>36</v>
      </c>
      <c r="H82" s="198">
        <v>6.353000000000001</v>
      </c>
      <c r="I82" s="190">
        <f t="shared" si="8"/>
        <v>8.576550000000001</v>
      </c>
      <c r="J82" s="195">
        <v>0.199</v>
      </c>
      <c r="K82" s="174">
        <f>SUM(J82:J82)</f>
        <v>0.199</v>
      </c>
      <c r="L82" s="292">
        <v>0</v>
      </c>
      <c r="M82" s="305">
        <f t="shared" si="9"/>
        <v>0</v>
      </c>
      <c r="N82" s="197">
        <f t="shared" si="10"/>
        <v>8.77555</v>
      </c>
      <c r="O82" s="197">
        <f t="shared" si="11"/>
        <v>0</v>
      </c>
      <c r="P82" s="306">
        <f t="shared" si="12"/>
        <v>0</v>
      </c>
      <c r="Q82" s="199">
        <f t="shared" si="13"/>
        <v>0</v>
      </c>
    </row>
    <row r="83" spans="1:17" s="184" customFormat="1" ht="30" customHeight="1" thickBot="1" thickTop="1">
      <c r="A83" s="191"/>
      <c r="B83" s="206" t="s">
        <v>200</v>
      </c>
      <c r="C83" s="274" t="s">
        <v>695</v>
      </c>
      <c r="D83" s="265" t="s">
        <v>647</v>
      </c>
      <c r="E83" s="275">
        <v>50</v>
      </c>
      <c r="F83" s="275">
        <v>2</v>
      </c>
      <c r="G83" s="276">
        <v>100</v>
      </c>
      <c r="H83" s="198">
        <v>4.895</v>
      </c>
      <c r="I83" s="190">
        <f t="shared" si="8"/>
        <v>6.60825</v>
      </c>
      <c r="J83" s="195">
        <v>0.199</v>
      </c>
      <c r="K83" s="174">
        <f>SUM(J83:J83)</f>
        <v>0.199</v>
      </c>
      <c r="L83" s="292">
        <v>0</v>
      </c>
      <c r="M83" s="305">
        <f t="shared" si="9"/>
        <v>0</v>
      </c>
      <c r="N83" s="197">
        <f t="shared" si="10"/>
        <v>6.80725</v>
      </c>
      <c r="O83" s="197">
        <f t="shared" si="11"/>
        <v>0</v>
      </c>
      <c r="P83" s="306">
        <f t="shared" si="12"/>
        <v>0</v>
      </c>
      <c r="Q83" s="199">
        <f t="shared" si="13"/>
        <v>0</v>
      </c>
    </row>
    <row r="84" spans="1:17" s="184" customFormat="1" ht="30" customHeight="1" thickBot="1" thickTop="1">
      <c r="A84" s="191"/>
      <c r="B84" s="205" t="s">
        <v>203</v>
      </c>
      <c r="C84" s="271" t="s">
        <v>696</v>
      </c>
      <c r="D84" s="264"/>
      <c r="E84" s="272">
        <v>18</v>
      </c>
      <c r="F84" s="272">
        <v>2</v>
      </c>
      <c r="G84" s="273">
        <v>36</v>
      </c>
      <c r="H84" s="198">
        <v>6.353000000000001</v>
      </c>
      <c r="I84" s="190">
        <f t="shared" si="8"/>
        <v>8.576550000000001</v>
      </c>
      <c r="J84" s="195">
        <v>0.199</v>
      </c>
      <c r="K84" s="174">
        <f>SUM(J84:J84)</f>
        <v>0.199</v>
      </c>
      <c r="L84" s="292">
        <v>0</v>
      </c>
      <c r="M84" s="305">
        <f t="shared" si="9"/>
        <v>0</v>
      </c>
      <c r="N84" s="197">
        <f t="shared" si="10"/>
        <v>8.77555</v>
      </c>
      <c r="O84" s="197">
        <f t="shared" si="11"/>
        <v>0</v>
      </c>
      <c r="P84" s="306">
        <f t="shared" si="12"/>
        <v>0</v>
      </c>
      <c r="Q84" s="199">
        <f t="shared" si="13"/>
        <v>0</v>
      </c>
    </row>
    <row r="85" spans="1:17" s="184" customFormat="1" ht="30" customHeight="1" thickBot="1" thickTop="1">
      <c r="A85" s="191"/>
      <c r="B85" s="206" t="s">
        <v>202</v>
      </c>
      <c r="C85" s="274" t="s">
        <v>696</v>
      </c>
      <c r="D85" s="265" t="s">
        <v>647</v>
      </c>
      <c r="E85" s="275">
        <v>50</v>
      </c>
      <c r="F85" s="275">
        <v>2</v>
      </c>
      <c r="G85" s="276">
        <v>100</v>
      </c>
      <c r="H85" s="198">
        <v>4.895</v>
      </c>
      <c r="I85" s="190">
        <f t="shared" si="8"/>
        <v>6.60825</v>
      </c>
      <c r="J85" s="195">
        <v>0.199</v>
      </c>
      <c r="K85" s="174">
        <f>SUM(J85:J85)</f>
        <v>0.199</v>
      </c>
      <c r="L85" s="292">
        <v>0</v>
      </c>
      <c r="M85" s="305">
        <f t="shared" si="9"/>
        <v>0</v>
      </c>
      <c r="N85" s="197">
        <f t="shared" si="10"/>
        <v>6.80725</v>
      </c>
      <c r="O85" s="197">
        <f t="shared" si="11"/>
        <v>0</v>
      </c>
      <c r="P85" s="306">
        <f t="shared" si="12"/>
        <v>0</v>
      </c>
      <c r="Q85" s="199">
        <f t="shared" si="13"/>
        <v>0</v>
      </c>
    </row>
    <row r="86" spans="1:17" s="184" customFormat="1" ht="30" customHeight="1" thickBot="1" thickTop="1">
      <c r="A86" s="191"/>
      <c r="B86" s="205" t="s">
        <v>204</v>
      </c>
      <c r="C86" s="271" t="s">
        <v>697</v>
      </c>
      <c r="D86" s="264"/>
      <c r="E86" s="272">
        <v>18</v>
      </c>
      <c r="F86" s="272">
        <v>2</v>
      </c>
      <c r="G86" s="273">
        <v>36</v>
      </c>
      <c r="H86" s="198">
        <v>6.353000000000001</v>
      </c>
      <c r="I86" s="190">
        <f t="shared" si="8"/>
        <v>8.576550000000001</v>
      </c>
      <c r="J86" s="195">
        <v>0.199</v>
      </c>
      <c r="K86" s="174">
        <f>SUM(J86:J86)</f>
        <v>0.199</v>
      </c>
      <c r="L86" s="292">
        <v>0</v>
      </c>
      <c r="M86" s="305">
        <f t="shared" si="9"/>
        <v>0</v>
      </c>
      <c r="N86" s="197">
        <f t="shared" si="10"/>
        <v>8.77555</v>
      </c>
      <c r="O86" s="197">
        <f t="shared" si="11"/>
        <v>0</v>
      </c>
      <c r="P86" s="306">
        <f t="shared" si="12"/>
        <v>0</v>
      </c>
      <c r="Q86" s="199">
        <f t="shared" si="13"/>
        <v>0</v>
      </c>
    </row>
    <row r="87" spans="1:17" s="184" customFormat="1" ht="30" customHeight="1" thickBot="1" thickTop="1">
      <c r="A87" s="191"/>
      <c r="B87" s="205" t="s">
        <v>205</v>
      </c>
      <c r="C87" s="271" t="s">
        <v>698</v>
      </c>
      <c r="D87" s="264"/>
      <c r="E87" s="272">
        <v>18</v>
      </c>
      <c r="F87" s="272">
        <v>2</v>
      </c>
      <c r="G87" s="273">
        <v>36</v>
      </c>
      <c r="H87" s="198">
        <v>6.353000000000001</v>
      </c>
      <c r="I87" s="190">
        <f t="shared" si="8"/>
        <v>8.576550000000001</v>
      </c>
      <c r="J87" s="195">
        <v>0.199</v>
      </c>
      <c r="K87" s="174">
        <f>SUM(J87:J87)</f>
        <v>0.199</v>
      </c>
      <c r="L87" s="292">
        <v>0</v>
      </c>
      <c r="M87" s="305">
        <f t="shared" si="9"/>
        <v>0</v>
      </c>
      <c r="N87" s="197">
        <f t="shared" si="10"/>
        <v>8.77555</v>
      </c>
      <c r="O87" s="197">
        <f t="shared" si="11"/>
        <v>0</v>
      </c>
      <c r="P87" s="306">
        <f t="shared" si="12"/>
        <v>0</v>
      </c>
      <c r="Q87" s="199">
        <f t="shared" si="13"/>
        <v>0</v>
      </c>
    </row>
    <row r="88" spans="1:17" s="184" customFormat="1" ht="30" customHeight="1" thickBot="1" thickTop="1">
      <c r="A88" s="191"/>
      <c r="B88" s="205" t="s">
        <v>521</v>
      </c>
      <c r="C88" s="271" t="s">
        <v>699</v>
      </c>
      <c r="D88" s="264"/>
      <c r="E88" s="272">
        <v>18</v>
      </c>
      <c r="F88" s="272">
        <v>2</v>
      </c>
      <c r="G88" s="273">
        <v>36</v>
      </c>
      <c r="H88" s="198">
        <v>6.353000000000001</v>
      </c>
      <c r="I88" s="190">
        <f>H88*1.35</f>
        <v>8.576550000000001</v>
      </c>
      <c r="J88" s="195">
        <v>1.199</v>
      </c>
      <c r="K88" s="174">
        <v>0.199</v>
      </c>
      <c r="L88" s="292">
        <v>0</v>
      </c>
      <c r="M88" s="305">
        <f t="shared" si="9"/>
        <v>0</v>
      </c>
      <c r="N88" s="197">
        <f t="shared" si="10"/>
        <v>8.77555</v>
      </c>
      <c r="O88" s="197">
        <f t="shared" si="11"/>
        <v>0</v>
      </c>
      <c r="P88" s="306">
        <f>(O88-(O88*$Q$9))</f>
        <v>0</v>
      </c>
      <c r="Q88" s="199">
        <f>(O88-(O88*$Q$9)+M88)</f>
        <v>0</v>
      </c>
    </row>
    <row r="89" spans="1:17" s="184" customFormat="1" ht="30" customHeight="1" thickBot="1" thickTop="1">
      <c r="A89" s="191"/>
      <c r="B89" s="205" t="s">
        <v>207</v>
      </c>
      <c r="C89" s="271" t="s">
        <v>700</v>
      </c>
      <c r="D89" s="264"/>
      <c r="E89" s="272">
        <v>18</v>
      </c>
      <c r="F89" s="272">
        <v>2</v>
      </c>
      <c r="G89" s="273">
        <v>36</v>
      </c>
      <c r="H89" s="198">
        <v>6.353000000000001</v>
      </c>
      <c r="I89" s="190">
        <f t="shared" si="8"/>
        <v>8.576550000000001</v>
      </c>
      <c r="J89" s="195">
        <v>0.199</v>
      </c>
      <c r="K89" s="174">
        <f aca="true" t="shared" si="14" ref="K89:K120">SUM(J89:J89)</f>
        <v>0.199</v>
      </c>
      <c r="L89" s="292">
        <v>0.654</v>
      </c>
      <c r="M89" s="305">
        <f t="shared" si="9"/>
        <v>0</v>
      </c>
      <c r="N89" s="197">
        <f t="shared" si="10"/>
        <v>8.77555</v>
      </c>
      <c r="O89" s="197">
        <f t="shared" si="11"/>
        <v>0</v>
      </c>
      <c r="P89" s="306">
        <f t="shared" si="12"/>
        <v>0</v>
      </c>
      <c r="Q89" s="199">
        <f t="shared" si="13"/>
        <v>0</v>
      </c>
    </row>
    <row r="90" spans="1:17" s="184" customFormat="1" ht="30" customHeight="1" thickBot="1" thickTop="1">
      <c r="A90" s="191"/>
      <c r="B90" s="206" t="s">
        <v>206</v>
      </c>
      <c r="C90" s="274" t="s">
        <v>700</v>
      </c>
      <c r="D90" s="265" t="s">
        <v>647</v>
      </c>
      <c r="E90" s="275">
        <v>50</v>
      </c>
      <c r="F90" s="275">
        <v>2</v>
      </c>
      <c r="G90" s="276">
        <v>100</v>
      </c>
      <c r="H90" s="198">
        <v>4.895</v>
      </c>
      <c r="I90" s="190">
        <f t="shared" si="8"/>
        <v>6.60825</v>
      </c>
      <c r="J90" s="195">
        <v>0.199</v>
      </c>
      <c r="K90" s="174">
        <f t="shared" si="14"/>
        <v>0.199</v>
      </c>
      <c r="L90" s="292">
        <v>0.654</v>
      </c>
      <c r="M90" s="305">
        <f t="shared" si="9"/>
        <v>0</v>
      </c>
      <c r="N90" s="197">
        <f t="shared" si="10"/>
        <v>6.80725</v>
      </c>
      <c r="O90" s="197">
        <f t="shared" si="11"/>
        <v>0</v>
      </c>
      <c r="P90" s="306">
        <f t="shared" si="12"/>
        <v>0</v>
      </c>
      <c r="Q90" s="199">
        <f t="shared" si="13"/>
        <v>0</v>
      </c>
    </row>
    <row r="91" spans="1:17" s="184" customFormat="1" ht="30" customHeight="1" thickBot="1" thickTop="1">
      <c r="A91" s="191"/>
      <c r="B91" s="205" t="s">
        <v>208</v>
      </c>
      <c r="C91" s="271" t="s">
        <v>701</v>
      </c>
      <c r="D91" s="264"/>
      <c r="E91" s="272">
        <v>18</v>
      </c>
      <c r="F91" s="272">
        <v>2</v>
      </c>
      <c r="G91" s="273">
        <v>36</v>
      </c>
      <c r="H91" s="198">
        <v>8.4152</v>
      </c>
      <c r="I91" s="190">
        <f t="shared" si="8"/>
        <v>11.360520000000001</v>
      </c>
      <c r="J91" s="195">
        <v>0.199</v>
      </c>
      <c r="K91" s="174">
        <f t="shared" si="14"/>
        <v>0.199</v>
      </c>
      <c r="L91" s="292">
        <v>0</v>
      </c>
      <c r="M91" s="305">
        <f t="shared" si="9"/>
        <v>0</v>
      </c>
      <c r="N91" s="197">
        <f t="shared" si="10"/>
        <v>11.559520000000001</v>
      </c>
      <c r="O91" s="197">
        <f t="shared" si="11"/>
        <v>0</v>
      </c>
      <c r="P91" s="306">
        <f t="shared" si="12"/>
        <v>0</v>
      </c>
      <c r="Q91" s="199">
        <f t="shared" si="13"/>
        <v>0</v>
      </c>
    </row>
    <row r="92" spans="1:17" s="184" customFormat="1" ht="30" customHeight="1" thickBot="1" thickTop="1">
      <c r="A92" s="191"/>
      <c r="B92" s="207" t="s">
        <v>209</v>
      </c>
      <c r="C92" s="277" t="s">
        <v>702</v>
      </c>
      <c r="D92" s="266" t="s">
        <v>634</v>
      </c>
      <c r="E92" s="278">
        <v>32</v>
      </c>
      <c r="F92" s="278">
        <v>2</v>
      </c>
      <c r="G92" s="279">
        <v>64</v>
      </c>
      <c r="H92" s="198">
        <v>3.117000000000001</v>
      </c>
      <c r="I92" s="190">
        <f t="shared" si="8"/>
        <v>4.207950000000001</v>
      </c>
      <c r="J92" s="195">
        <v>0.199</v>
      </c>
      <c r="K92" s="174">
        <f t="shared" si="14"/>
        <v>0.199</v>
      </c>
      <c r="L92" s="292">
        <v>0</v>
      </c>
      <c r="M92" s="305">
        <f t="shared" si="9"/>
        <v>0</v>
      </c>
      <c r="N92" s="197">
        <f t="shared" si="10"/>
        <v>4.406950000000001</v>
      </c>
      <c r="O92" s="197">
        <f t="shared" si="11"/>
        <v>0</v>
      </c>
      <c r="P92" s="306">
        <f t="shared" si="12"/>
        <v>0</v>
      </c>
      <c r="Q92" s="199">
        <f t="shared" si="13"/>
        <v>0</v>
      </c>
    </row>
    <row r="93" spans="1:17" s="184" customFormat="1" ht="30" customHeight="1" thickBot="1" thickTop="1">
      <c r="A93" s="191"/>
      <c r="B93" s="205" t="s">
        <v>211</v>
      </c>
      <c r="C93" s="271" t="s">
        <v>703</v>
      </c>
      <c r="D93" s="264"/>
      <c r="E93" s="272">
        <v>32</v>
      </c>
      <c r="F93" s="272">
        <v>2</v>
      </c>
      <c r="G93" s="273">
        <v>64</v>
      </c>
      <c r="H93" s="198">
        <v>3.287000000000001</v>
      </c>
      <c r="I93" s="190">
        <f t="shared" si="8"/>
        <v>4.437450000000001</v>
      </c>
      <c r="J93" s="195">
        <v>0.199</v>
      </c>
      <c r="K93" s="174">
        <f t="shared" si="14"/>
        <v>0.199</v>
      </c>
      <c r="L93" s="292">
        <v>0</v>
      </c>
      <c r="M93" s="305">
        <f t="shared" si="9"/>
        <v>0</v>
      </c>
      <c r="N93" s="197">
        <f t="shared" si="10"/>
        <v>4.636450000000001</v>
      </c>
      <c r="O93" s="197">
        <f t="shared" si="11"/>
        <v>0</v>
      </c>
      <c r="P93" s="306">
        <f t="shared" si="12"/>
        <v>0</v>
      </c>
      <c r="Q93" s="199">
        <f t="shared" si="13"/>
        <v>0</v>
      </c>
    </row>
    <row r="94" spans="1:17" s="184" customFormat="1" ht="30" customHeight="1" thickBot="1" thickTop="1">
      <c r="A94" s="191"/>
      <c r="B94" s="206" t="s">
        <v>210</v>
      </c>
      <c r="C94" s="274" t="s">
        <v>703</v>
      </c>
      <c r="D94" s="265" t="s">
        <v>647</v>
      </c>
      <c r="E94" s="275">
        <v>50</v>
      </c>
      <c r="F94" s="275">
        <v>2</v>
      </c>
      <c r="G94" s="276">
        <v>100</v>
      </c>
      <c r="H94" s="198">
        <v>2.545</v>
      </c>
      <c r="I94" s="190">
        <f t="shared" si="8"/>
        <v>3.43575</v>
      </c>
      <c r="J94" s="195">
        <v>0.199</v>
      </c>
      <c r="K94" s="174">
        <f t="shared" si="14"/>
        <v>0.199</v>
      </c>
      <c r="L94" s="292">
        <v>0</v>
      </c>
      <c r="M94" s="305">
        <f t="shared" si="9"/>
        <v>0</v>
      </c>
      <c r="N94" s="197">
        <f t="shared" si="10"/>
        <v>3.63475</v>
      </c>
      <c r="O94" s="197">
        <f t="shared" si="11"/>
        <v>0</v>
      </c>
      <c r="P94" s="306">
        <f t="shared" si="12"/>
        <v>0</v>
      </c>
      <c r="Q94" s="199">
        <f t="shared" si="13"/>
        <v>0</v>
      </c>
    </row>
    <row r="95" spans="1:17" s="184" customFormat="1" ht="30" customHeight="1" thickBot="1" thickTop="1">
      <c r="A95" s="191"/>
      <c r="B95" s="205" t="s">
        <v>212</v>
      </c>
      <c r="C95" s="271" t="s">
        <v>704</v>
      </c>
      <c r="D95" s="264"/>
      <c r="E95" s="272">
        <v>32</v>
      </c>
      <c r="F95" s="272">
        <v>2</v>
      </c>
      <c r="G95" s="273">
        <v>64</v>
      </c>
      <c r="H95" s="198">
        <v>3.117000000000001</v>
      </c>
      <c r="I95" s="190">
        <f t="shared" si="8"/>
        <v>4.207950000000001</v>
      </c>
      <c r="J95" s="195">
        <v>0.199</v>
      </c>
      <c r="K95" s="174">
        <f t="shared" si="14"/>
        <v>0.199</v>
      </c>
      <c r="L95" s="292">
        <v>0</v>
      </c>
      <c r="M95" s="305">
        <f t="shared" si="9"/>
        <v>0</v>
      </c>
      <c r="N95" s="197">
        <f t="shared" si="10"/>
        <v>4.406950000000001</v>
      </c>
      <c r="O95" s="197">
        <f t="shared" si="11"/>
        <v>0</v>
      </c>
      <c r="P95" s="306">
        <f t="shared" si="12"/>
        <v>0</v>
      </c>
      <c r="Q95" s="199">
        <f t="shared" si="13"/>
        <v>0</v>
      </c>
    </row>
    <row r="96" spans="1:17" s="184" customFormat="1" ht="30" customHeight="1" thickBot="1" thickTop="1">
      <c r="A96" s="191"/>
      <c r="B96" s="205" t="s">
        <v>213</v>
      </c>
      <c r="C96" s="271" t="s">
        <v>705</v>
      </c>
      <c r="D96" s="264"/>
      <c r="E96" s="272">
        <v>18</v>
      </c>
      <c r="F96" s="272">
        <v>2</v>
      </c>
      <c r="G96" s="273">
        <v>36</v>
      </c>
      <c r="H96" s="198">
        <v>7.183000000000002</v>
      </c>
      <c r="I96" s="190">
        <f t="shared" si="8"/>
        <v>9.697050000000003</v>
      </c>
      <c r="J96" s="195">
        <v>0.199</v>
      </c>
      <c r="K96" s="174">
        <f t="shared" si="14"/>
        <v>0.199</v>
      </c>
      <c r="L96" s="292">
        <v>0.099</v>
      </c>
      <c r="M96" s="305">
        <f t="shared" si="9"/>
        <v>0</v>
      </c>
      <c r="N96" s="197">
        <f t="shared" si="10"/>
        <v>9.896050000000002</v>
      </c>
      <c r="O96" s="197">
        <f t="shared" si="11"/>
        <v>0</v>
      </c>
      <c r="P96" s="306">
        <f t="shared" si="12"/>
        <v>0</v>
      </c>
      <c r="Q96" s="199">
        <f t="shared" si="13"/>
        <v>0</v>
      </c>
    </row>
    <row r="97" spans="1:17" s="184" customFormat="1" ht="30" customHeight="1" thickBot="1" thickTop="1">
      <c r="A97" s="191"/>
      <c r="B97" s="205" t="s">
        <v>214</v>
      </c>
      <c r="C97" s="271" t="s">
        <v>705</v>
      </c>
      <c r="D97" s="264"/>
      <c r="E97" s="272">
        <v>32</v>
      </c>
      <c r="F97" s="272">
        <v>2</v>
      </c>
      <c r="G97" s="273">
        <v>64</v>
      </c>
      <c r="H97" s="198">
        <v>4.107000000000001</v>
      </c>
      <c r="I97" s="190">
        <f t="shared" si="8"/>
        <v>5.544450000000002</v>
      </c>
      <c r="J97" s="195">
        <v>0.199</v>
      </c>
      <c r="K97" s="174">
        <f t="shared" si="14"/>
        <v>0.199</v>
      </c>
      <c r="L97" s="292">
        <v>0.099</v>
      </c>
      <c r="M97" s="305">
        <f t="shared" si="9"/>
        <v>0</v>
      </c>
      <c r="N97" s="197">
        <f t="shared" si="10"/>
        <v>5.743450000000002</v>
      </c>
      <c r="O97" s="197">
        <f t="shared" si="11"/>
        <v>0</v>
      </c>
      <c r="P97" s="306">
        <f t="shared" si="12"/>
        <v>0</v>
      </c>
      <c r="Q97" s="199">
        <f t="shared" si="13"/>
        <v>0</v>
      </c>
    </row>
    <row r="98" spans="1:17" s="22" customFormat="1" ht="30" customHeight="1" thickBot="1" thickTop="1">
      <c r="A98" s="191"/>
      <c r="B98" s="205" t="s">
        <v>215</v>
      </c>
      <c r="C98" s="271" t="s">
        <v>706</v>
      </c>
      <c r="D98" s="264"/>
      <c r="E98" s="272">
        <v>38</v>
      </c>
      <c r="F98" s="272">
        <v>2</v>
      </c>
      <c r="G98" s="273">
        <v>76</v>
      </c>
      <c r="H98" s="198">
        <v>1.96</v>
      </c>
      <c r="I98" s="190">
        <f t="shared" si="8"/>
        <v>2.646</v>
      </c>
      <c r="J98" s="195">
        <v>0.199</v>
      </c>
      <c r="K98" s="174">
        <f t="shared" si="14"/>
        <v>0.199</v>
      </c>
      <c r="L98" s="292">
        <v>0</v>
      </c>
      <c r="M98" s="305">
        <f t="shared" si="9"/>
        <v>0</v>
      </c>
      <c r="N98" s="197">
        <f t="shared" si="10"/>
        <v>2.8449999999999998</v>
      </c>
      <c r="O98" s="197">
        <f t="shared" si="11"/>
        <v>0</v>
      </c>
      <c r="P98" s="306">
        <f t="shared" si="12"/>
        <v>0</v>
      </c>
      <c r="Q98" s="199">
        <f t="shared" si="13"/>
        <v>0</v>
      </c>
    </row>
    <row r="99" spans="1:17" s="184" customFormat="1" ht="30" customHeight="1" thickBot="1" thickTop="1">
      <c r="A99" s="191"/>
      <c r="B99" s="205" t="s">
        <v>216</v>
      </c>
      <c r="C99" s="271" t="s">
        <v>707</v>
      </c>
      <c r="D99" s="264"/>
      <c r="E99" s="272">
        <v>32</v>
      </c>
      <c r="F99" s="272">
        <v>2</v>
      </c>
      <c r="G99" s="273">
        <v>64</v>
      </c>
      <c r="H99" s="198">
        <v>3.2970000000000006</v>
      </c>
      <c r="I99" s="190">
        <f t="shared" si="8"/>
        <v>4.4509500000000015</v>
      </c>
      <c r="J99" s="195">
        <v>0.199</v>
      </c>
      <c r="K99" s="174">
        <f t="shared" si="14"/>
        <v>0.199</v>
      </c>
      <c r="L99" s="292">
        <v>0</v>
      </c>
      <c r="M99" s="305">
        <f t="shared" si="9"/>
        <v>0</v>
      </c>
      <c r="N99" s="197">
        <f t="shared" si="10"/>
        <v>4.649950000000001</v>
      </c>
      <c r="O99" s="197">
        <f t="shared" si="11"/>
        <v>0</v>
      </c>
      <c r="P99" s="306">
        <f t="shared" si="12"/>
        <v>0</v>
      </c>
      <c r="Q99" s="199">
        <f t="shared" si="13"/>
        <v>0</v>
      </c>
    </row>
    <row r="100" spans="1:17" s="22" customFormat="1" ht="30" customHeight="1" thickBot="1" thickTop="1">
      <c r="A100" s="191"/>
      <c r="B100" s="205" t="s">
        <v>217</v>
      </c>
      <c r="C100" s="271" t="s">
        <v>708</v>
      </c>
      <c r="D100" s="264"/>
      <c r="E100" s="272">
        <v>24</v>
      </c>
      <c r="F100" s="272">
        <v>1</v>
      </c>
      <c r="G100" s="273">
        <v>24</v>
      </c>
      <c r="H100" s="198">
        <v>7.397</v>
      </c>
      <c r="I100" s="190">
        <f t="shared" si="8"/>
        <v>9.98595</v>
      </c>
      <c r="J100" s="195">
        <v>0.199</v>
      </c>
      <c r="K100" s="174">
        <f t="shared" si="14"/>
        <v>0.199</v>
      </c>
      <c r="L100" s="292">
        <v>0</v>
      </c>
      <c r="M100" s="305">
        <f t="shared" si="9"/>
        <v>0</v>
      </c>
      <c r="N100" s="197">
        <f t="shared" si="10"/>
        <v>10.18495</v>
      </c>
      <c r="O100" s="197">
        <f t="shared" si="11"/>
        <v>0</v>
      </c>
      <c r="P100" s="306">
        <f t="shared" si="12"/>
        <v>0</v>
      </c>
      <c r="Q100" s="199">
        <f t="shared" si="13"/>
        <v>0</v>
      </c>
    </row>
    <row r="101" spans="1:17" s="184" customFormat="1" ht="30" customHeight="1" thickBot="1" thickTop="1">
      <c r="A101" s="191"/>
      <c r="B101" s="205" t="s">
        <v>218</v>
      </c>
      <c r="C101" s="271" t="s">
        <v>709</v>
      </c>
      <c r="D101" s="264"/>
      <c r="E101" s="272">
        <v>24</v>
      </c>
      <c r="F101" s="272">
        <v>1</v>
      </c>
      <c r="G101" s="273">
        <v>24</v>
      </c>
      <c r="H101" s="198">
        <v>7.397</v>
      </c>
      <c r="I101" s="190">
        <f t="shared" si="8"/>
        <v>9.98595</v>
      </c>
      <c r="J101" s="195">
        <v>0.199</v>
      </c>
      <c r="K101" s="174">
        <f t="shared" si="14"/>
        <v>0.199</v>
      </c>
      <c r="L101" s="292">
        <v>0</v>
      </c>
      <c r="M101" s="305">
        <f t="shared" si="9"/>
        <v>0</v>
      </c>
      <c r="N101" s="197">
        <f t="shared" si="10"/>
        <v>10.18495</v>
      </c>
      <c r="O101" s="197">
        <f t="shared" si="11"/>
        <v>0</v>
      </c>
      <c r="P101" s="306">
        <f t="shared" si="12"/>
        <v>0</v>
      </c>
      <c r="Q101" s="199">
        <f t="shared" si="13"/>
        <v>0</v>
      </c>
    </row>
    <row r="102" spans="1:17" s="184" customFormat="1" ht="30" customHeight="1" thickBot="1" thickTop="1">
      <c r="A102" s="191"/>
      <c r="B102" s="205" t="s">
        <v>219</v>
      </c>
      <c r="C102" s="271" t="s">
        <v>710</v>
      </c>
      <c r="D102" s="264"/>
      <c r="E102" s="272">
        <v>18</v>
      </c>
      <c r="F102" s="272">
        <v>1</v>
      </c>
      <c r="G102" s="273">
        <v>18</v>
      </c>
      <c r="H102" s="198">
        <v>7.1419999999999995</v>
      </c>
      <c r="I102" s="190">
        <f t="shared" si="8"/>
        <v>9.6417</v>
      </c>
      <c r="J102" s="195">
        <v>0.199</v>
      </c>
      <c r="K102" s="174">
        <f t="shared" si="14"/>
        <v>0.199</v>
      </c>
      <c r="L102" s="292">
        <v>0.409</v>
      </c>
      <c r="M102" s="305">
        <f t="shared" si="9"/>
        <v>0</v>
      </c>
      <c r="N102" s="197">
        <f t="shared" si="10"/>
        <v>9.8407</v>
      </c>
      <c r="O102" s="197">
        <f t="shared" si="11"/>
        <v>0</v>
      </c>
      <c r="P102" s="306">
        <f t="shared" si="12"/>
        <v>0</v>
      </c>
      <c r="Q102" s="199">
        <f t="shared" si="13"/>
        <v>0</v>
      </c>
    </row>
    <row r="103" spans="1:17" s="184" customFormat="1" ht="30" customHeight="1" thickBot="1" thickTop="1">
      <c r="A103" s="191"/>
      <c r="B103" s="205" t="s">
        <v>220</v>
      </c>
      <c r="C103" s="271" t="s">
        <v>711</v>
      </c>
      <c r="D103" s="264"/>
      <c r="E103" s="272">
        <v>32</v>
      </c>
      <c r="F103" s="272">
        <v>1</v>
      </c>
      <c r="G103" s="273">
        <v>32</v>
      </c>
      <c r="H103" s="198">
        <v>3.9450000000000007</v>
      </c>
      <c r="I103" s="190">
        <f t="shared" si="8"/>
        <v>5.325750000000001</v>
      </c>
      <c r="J103" s="195">
        <v>0.199</v>
      </c>
      <c r="K103" s="174">
        <f t="shared" si="14"/>
        <v>0.199</v>
      </c>
      <c r="L103" s="292">
        <v>0</v>
      </c>
      <c r="M103" s="305">
        <f t="shared" si="9"/>
        <v>0</v>
      </c>
      <c r="N103" s="197">
        <f t="shared" si="10"/>
        <v>5.524750000000001</v>
      </c>
      <c r="O103" s="197">
        <f t="shared" si="11"/>
        <v>0</v>
      </c>
      <c r="P103" s="306">
        <f t="shared" si="12"/>
        <v>0</v>
      </c>
      <c r="Q103" s="199">
        <f t="shared" si="13"/>
        <v>0</v>
      </c>
    </row>
    <row r="104" spans="1:17" s="184" customFormat="1" ht="30" customHeight="1" thickBot="1" thickTop="1">
      <c r="A104" s="191"/>
      <c r="B104" s="205" t="s">
        <v>221</v>
      </c>
      <c r="C104" s="271" t="s">
        <v>712</v>
      </c>
      <c r="D104" s="264"/>
      <c r="E104" s="272">
        <v>32</v>
      </c>
      <c r="F104" s="272">
        <v>1</v>
      </c>
      <c r="G104" s="273">
        <v>32</v>
      </c>
      <c r="H104" s="198">
        <v>3.9450000000000007</v>
      </c>
      <c r="I104" s="190">
        <f t="shared" si="8"/>
        <v>5.325750000000001</v>
      </c>
      <c r="J104" s="195">
        <v>0.199</v>
      </c>
      <c r="K104" s="174">
        <f t="shared" si="14"/>
        <v>0.199</v>
      </c>
      <c r="L104" s="292">
        <v>0</v>
      </c>
      <c r="M104" s="305">
        <f t="shared" si="9"/>
        <v>0</v>
      </c>
      <c r="N104" s="197">
        <f t="shared" si="10"/>
        <v>5.524750000000001</v>
      </c>
      <c r="O104" s="197">
        <f t="shared" si="11"/>
        <v>0</v>
      </c>
      <c r="P104" s="306">
        <f t="shared" si="12"/>
        <v>0</v>
      </c>
      <c r="Q104" s="199">
        <f t="shared" si="13"/>
        <v>0</v>
      </c>
    </row>
    <row r="105" spans="1:17" s="184" customFormat="1" ht="30" customHeight="1" thickBot="1" thickTop="1">
      <c r="A105" s="191"/>
      <c r="B105" s="207" t="s">
        <v>222</v>
      </c>
      <c r="C105" s="277" t="s">
        <v>713</v>
      </c>
      <c r="D105" s="266" t="s">
        <v>634</v>
      </c>
      <c r="E105" s="278">
        <v>32</v>
      </c>
      <c r="F105" s="278">
        <v>1</v>
      </c>
      <c r="G105" s="279">
        <v>32</v>
      </c>
      <c r="H105" s="198">
        <v>3.9450000000000007</v>
      </c>
      <c r="I105" s="190">
        <v>5.28</v>
      </c>
      <c r="J105" s="195">
        <v>0.199</v>
      </c>
      <c r="K105" s="174">
        <f t="shared" si="14"/>
        <v>0.199</v>
      </c>
      <c r="L105" s="292">
        <v>0</v>
      </c>
      <c r="M105" s="305">
        <f t="shared" si="9"/>
        <v>0</v>
      </c>
      <c r="N105" s="197">
        <f t="shared" si="10"/>
        <v>5.479</v>
      </c>
      <c r="O105" s="197">
        <f t="shared" si="11"/>
        <v>0</v>
      </c>
      <c r="P105" s="306">
        <f t="shared" si="12"/>
        <v>0</v>
      </c>
      <c r="Q105" s="199">
        <f t="shared" si="13"/>
        <v>0</v>
      </c>
    </row>
    <row r="106" spans="1:17" s="184" customFormat="1" ht="30" customHeight="1" thickBot="1" thickTop="1">
      <c r="A106" s="191"/>
      <c r="B106" s="205" t="s">
        <v>223</v>
      </c>
      <c r="C106" s="271" t="s">
        <v>714</v>
      </c>
      <c r="D106" s="264"/>
      <c r="E106" s="272">
        <v>32</v>
      </c>
      <c r="F106" s="272">
        <v>1</v>
      </c>
      <c r="G106" s="273">
        <v>32</v>
      </c>
      <c r="H106" s="198">
        <v>3.9450000000000007</v>
      </c>
      <c r="I106" s="190">
        <f t="shared" si="8"/>
        <v>5.325750000000001</v>
      </c>
      <c r="J106" s="195">
        <v>0.199</v>
      </c>
      <c r="K106" s="174">
        <f t="shared" si="14"/>
        <v>0.199</v>
      </c>
      <c r="L106" s="292">
        <v>0</v>
      </c>
      <c r="M106" s="305">
        <f t="shared" si="9"/>
        <v>0</v>
      </c>
      <c r="N106" s="197">
        <f t="shared" si="10"/>
        <v>5.524750000000001</v>
      </c>
      <c r="O106" s="197">
        <f t="shared" si="11"/>
        <v>0</v>
      </c>
      <c r="P106" s="306">
        <f t="shared" si="12"/>
        <v>0</v>
      </c>
      <c r="Q106" s="199">
        <f t="shared" si="13"/>
        <v>0</v>
      </c>
    </row>
    <row r="107" spans="1:17" s="184" customFormat="1" ht="30" customHeight="1" thickBot="1" thickTop="1">
      <c r="A107" s="191"/>
      <c r="B107" s="205" t="s">
        <v>224</v>
      </c>
      <c r="C107" s="271" t="s">
        <v>715</v>
      </c>
      <c r="D107" s="264"/>
      <c r="E107" s="272">
        <v>32</v>
      </c>
      <c r="F107" s="272">
        <v>1</v>
      </c>
      <c r="G107" s="273">
        <v>32</v>
      </c>
      <c r="H107" s="198">
        <v>3.9450000000000007</v>
      </c>
      <c r="I107" s="190">
        <f t="shared" si="8"/>
        <v>5.325750000000001</v>
      </c>
      <c r="J107" s="195">
        <v>0.199</v>
      </c>
      <c r="K107" s="174">
        <f t="shared" si="14"/>
        <v>0.199</v>
      </c>
      <c r="L107" s="292">
        <v>0</v>
      </c>
      <c r="M107" s="305">
        <f t="shared" si="9"/>
        <v>0</v>
      </c>
      <c r="N107" s="197">
        <f t="shared" si="10"/>
        <v>5.524750000000001</v>
      </c>
      <c r="O107" s="197">
        <f t="shared" si="11"/>
        <v>0</v>
      </c>
      <c r="P107" s="306">
        <f t="shared" si="12"/>
        <v>0</v>
      </c>
      <c r="Q107" s="199">
        <f t="shared" si="13"/>
        <v>0</v>
      </c>
    </row>
    <row r="108" spans="1:17" s="184" customFormat="1" ht="30" customHeight="1" thickBot="1" thickTop="1">
      <c r="A108" s="191"/>
      <c r="B108" s="205" t="s">
        <v>225</v>
      </c>
      <c r="C108" s="271" t="s">
        <v>716</v>
      </c>
      <c r="D108" s="264"/>
      <c r="E108" s="272">
        <v>32</v>
      </c>
      <c r="F108" s="272">
        <v>1</v>
      </c>
      <c r="G108" s="273">
        <v>32</v>
      </c>
      <c r="H108" s="198">
        <v>3.9450000000000007</v>
      </c>
      <c r="I108" s="190">
        <f t="shared" si="8"/>
        <v>5.325750000000001</v>
      </c>
      <c r="J108" s="195">
        <v>0.199</v>
      </c>
      <c r="K108" s="174">
        <f t="shared" si="14"/>
        <v>0.199</v>
      </c>
      <c r="L108" s="292">
        <v>0</v>
      </c>
      <c r="M108" s="305">
        <f t="shared" si="9"/>
        <v>0</v>
      </c>
      <c r="N108" s="197">
        <f t="shared" si="10"/>
        <v>5.524750000000001</v>
      </c>
      <c r="O108" s="197">
        <f t="shared" si="11"/>
        <v>0</v>
      </c>
      <c r="P108" s="306">
        <f t="shared" si="12"/>
        <v>0</v>
      </c>
      <c r="Q108" s="199">
        <f t="shared" si="13"/>
        <v>0</v>
      </c>
    </row>
    <row r="109" spans="1:17" s="184" customFormat="1" ht="30" customHeight="1" thickBot="1" thickTop="1">
      <c r="A109" s="191"/>
      <c r="B109" s="205" t="s">
        <v>226</v>
      </c>
      <c r="C109" s="271" t="s">
        <v>717</v>
      </c>
      <c r="D109" s="264"/>
      <c r="E109" s="272">
        <v>32</v>
      </c>
      <c r="F109" s="272">
        <v>1</v>
      </c>
      <c r="G109" s="273">
        <v>32</v>
      </c>
      <c r="H109" s="198">
        <v>3.9450000000000007</v>
      </c>
      <c r="I109" s="190">
        <f t="shared" si="8"/>
        <v>5.325750000000001</v>
      </c>
      <c r="J109" s="195">
        <v>0.199</v>
      </c>
      <c r="K109" s="174">
        <f t="shared" si="14"/>
        <v>0.199</v>
      </c>
      <c r="L109" s="292">
        <v>0</v>
      </c>
      <c r="M109" s="305">
        <f t="shared" si="9"/>
        <v>0</v>
      </c>
      <c r="N109" s="197">
        <f t="shared" si="10"/>
        <v>5.524750000000001</v>
      </c>
      <c r="O109" s="197">
        <f t="shared" si="11"/>
        <v>0</v>
      </c>
      <c r="P109" s="306">
        <f t="shared" si="12"/>
        <v>0</v>
      </c>
      <c r="Q109" s="199">
        <f t="shared" si="13"/>
        <v>0</v>
      </c>
    </row>
    <row r="110" spans="1:17" s="184" customFormat="1" ht="30" customHeight="1" thickBot="1" thickTop="1">
      <c r="A110" s="191"/>
      <c r="B110" s="205" t="s">
        <v>227</v>
      </c>
      <c r="C110" s="271" t="s">
        <v>718</v>
      </c>
      <c r="D110" s="264"/>
      <c r="E110" s="272">
        <v>32</v>
      </c>
      <c r="F110" s="272">
        <v>1</v>
      </c>
      <c r="G110" s="273">
        <v>32</v>
      </c>
      <c r="H110" s="198">
        <v>3.9450000000000007</v>
      </c>
      <c r="I110" s="190">
        <f t="shared" si="8"/>
        <v>5.325750000000001</v>
      </c>
      <c r="J110" s="195">
        <v>0.199</v>
      </c>
      <c r="K110" s="174">
        <f t="shared" si="14"/>
        <v>0.199</v>
      </c>
      <c r="L110" s="292">
        <v>0</v>
      </c>
      <c r="M110" s="305">
        <f t="shared" si="9"/>
        <v>0</v>
      </c>
      <c r="N110" s="197">
        <f t="shared" si="10"/>
        <v>5.524750000000001</v>
      </c>
      <c r="O110" s="197">
        <f t="shared" si="11"/>
        <v>0</v>
      </c>
      <c r="P110" s="306">
        <f t="shared" si="12"/>
        <v>0</v>
      </c>
      <c r="Q110" s="199">
        <f t="shared" si="13"/>
        <v>0</v>
      </c>
    </row>
    <row r="111" spans="1:17" s="186" customFormat="1" ht="30" customHeight="1" thickBot="1" thickTop="1">
      <c r="A111" s="191"/>
      <c r="B111" s="207" t="s">
        <v>228</v>
      </c>
      <c r="C111" s="277" t="s">
        <v>719</v>
      </c>
      <c r="D111" s="266" t="s">
        <v>634</v>
      </c>
      <c r="E111" s="278">
        <v>32</v>
      </c>
      <c r="F111" s="278">
        <v>1</v>
      </c>
      <c r="G111" s="279">
        <v>32</v>
      </c>
      <c r="H111" s="198">
        <v>3.9450000000000007</v>
      </c>
      <c r="I111" s="190">
        <f t="shared" si="8"/>
        <v>5.325750000000001</v>
      </c>
      <c r="J111" s="195">
        <v>0.199</v>
      </c>
      <c r="K111" s="174">
        <f t="shared" si="14"/>
        <v>0.199</v>
      </c>
      <c r="L111" s="292">
        <v>0</v>
      </c>
      <c r="M111" s="305">
        <f t="shared" si="9"/>
        <v>0</v>
      </c>
      <c r="N111" s="197">
        <f t="shared" si="10"/>
        <v>5.524750000000001</v>
      </c>
      <c r="O111" s="197">
        <f t="shared" si="11"/>
        <v>0</v>
      </c>
      <c r="P111" s="306">
        <f t="shared" si="12"/>
        <v>0</v>
      </c>
      <c r="Q111" s="199">
        <f t="shared" si="13"/>
        <v>0</v>
      </c>
    </row>
    <row r="112" spans="1:17" s="186" customFormat="1" ht="30" customHeight="1" thickBot="1" thickTop="1">
      <c r="A112" s="191"/>
      <c r="B112" s="205" t="s">
        <v>229</v>
      </c>
      <c r="C112" s="271" t="s">
        <v>720</v>
      </c>
      <c r="D112" s="264"/>
      <c r="E112" s="272">
        <v>32</v>
      </c>
      <c r="F112" s="272">
        <v>1</v>
      </c>
      <c r="G112" s="273">
        <v>32</v>
      </c>
      <c r="H112" s="198">
        <v>3.9450000000000007</v>
      </c>
      <c r="I112" s="190">
        <f t="shared" si="8"/>
        <v>5.325750000000001</v>
      </c>
      <c r="J112" s="195">
        <v>0.199</v>
      </c>
      <c r="K112" s="174">
        <f t="shared" si="14"/>
        <v>0.199</v>
      </c>
      <c r="L112" s="292">
        <v>0</v>
      </c>
      <c r="M112" s="305">
        <f t="shared" si="9"/>
        <v>0</v>
      </c>
      <c r="N112" s="197">
        <f t="shared" si="10"/>
        <v>5.524750000000001</v>
      </c>
      <c r="O112" s="197">
        <f t="shared" si="11"/>
        <v>0</v>
      </c>
      <c r="P112" s="306">
        <f t="shared" si="12"/>
        <v>0</v>
      </c>
      <c r="Q112" s="199">
        <f t="shared" si="13"/>
        <v>0</v>
      </c>
    </row>
    <row r="113" spans="1:17" s="186" customFormat="1" ht="30" customHeight="1" thickBot="1" thickTop="1">
      <c r="A113" s="191"/>
      <c r="B113" s="205" t="s">
        <v>230</v>
      </c>
      <c r="C113" s="271" t="s">
        <v>721</v>
      </c>
      <c r="D113" s="264"/>
      <c r="E113" s="272">
        <v>24</v>
      </c>
      <c r="F113" s="272">
        <v>1</v>
      </c>
      <c r="G113" s="273">
        <v>24</v>
      </c>
      <c r="H113" s="198">
        <v>6.987000000000001</v>
      </c>
      <c r="I113" s="190">
        <f t="shared" si="8"/>
        <v>9.432450000000001</v>
      </c>
      <c r="J113" s="195">
        <v>0.199</v>
      </c>
      <c r="K113" s="174">
        <f t="shared" si="14"/>
        <v>0.199</v>
      </c>
      <c r="L113" s="292">
        <v>0.415</v>
      </c>
      <c r="M113" s="305">
        <f t="shared" si="9"/>
        <v>0</v>
      </c>
      <c r="N113" s="197">
        <f t="shared" si="10"/>
        <v>9.631450000000001</v>
      </c>
      <c r="O113" s="197">
        <f t="shared" si="11"/>
        <v>0</v>
      </c>
      <c r="P113" s="306">
        <f t="shared" si="12"/>
        <v>0</v>
      </c>
      <c r="Q113" s="199">
        <f t="shared" si="13"/>
        <v>0</v>
      </c>
    </row>
    <row r="114" spans="1:17" s="184" customFormat="1" ht="30" customHeight="1" thickBot="1" thickTop="1">
      <c r="A114" s="191"/>
      <c r="B114" s="207" t="s">
        <v>251</v>
      </c>
      <c r="C114" s="277" t="s">
        <v>722</v>
      </c>
      <c r="D114" s="266" t="s">
        <v>634</v>
      </c>
      <c r="E114" s="278">
        <v>24</v>
      </c>
      <c r="F114" s="278">
        <v>1</v>
      </c>
      <c r="G114" s="279">
        <v>24</v>
      </c>
      <c r="H114" s="198">
        <v>6.987000000000001</v>
      </c>
      <c r="I114" s="190">
        <f t="shared" si="8"/>
        <v>9.432450000000001</v>
      </c>
      <c r="J114" s="195">
        <v>0.199</v>
      </c>
      <c r="K114" s="174">
        <f t="shared" si="14"/>
        <v>0.199</v>
      </c>
      <c r="L114" s="292">
        <v>0.415</v>
      </c>
      <c r="M114" s="305">
        <f t="shared" si="9"/>
        <v>0</v>
      </c>
      <c r="N114" s="197">
        <f t="shared" si="10"/>
        <v>9.631450000000001</v>
      </c>
      <c r="O114" s="197">
        <f t="shared" si="11"/>
        <v>0</v>
      </c>
      <c r="P114" s="306">
        <f t="shared" si="12"/>
        <v>0</v>
      </c>
      <c r="Q114" s="199">
        <f t="shared" si="13"/>
        <v>0</v>
      </c>
    </row>
    <row r="115" spans="1:17" s="184" customFormat="1" ht="30" customHeight="1" thickBot="1" thickTop="1">
      <c r="A115" s="191"/>
      <c r="B115" s="205" t="s">
        <v>232</v>
      </c>
      <c r="C115" s="271" t="s">
        <v>723</v>
      </c>
      <c r="D115" s="264"/>
      <c r="E115" s="272">
        <v>18</v>
      </c>
      <c r="F115" s="272">
        <v>1</v>
      </c>
      <c r="G115" s="273">
        <v>18</v>
      </c>
      <c r="H115" s="198">
        <v>7.902</v>
      </c>
      <c r="I115" s="190">
        <f t="shared" si="8"/>
        <v>10.667700000000002</v>
      </c>
      <c r="J115" s="195">
        <v>0.199</v>
      </c>
      <c r="K115" s="174">
        <f t="shared" si="14"/>
        <v>0.199</v>
      </c>
      <c r="L115" s="292">
        <v>0</v>
      </c>
      <c r="M115" s="305">
        <f t="shared" si="9"/>
        <v>0</v>
      </c>
      <c r="N115" s="197">
        <f t="shared" si="10"/>
        <v>10.866700000000002</v>
      </c>
      <c r="O115" s="197">
        <f t="shared" si="11"/>
        <v>0</v>
      </c>
      <c r="P115" s="306">
        <f t="shared" si="12"/>
        <v>0</v>
      </c>
      <c r="Q115" s="199">
        <f t="shared" si="13"/>
        <v>0</v>
      </c>
    </row>
    <row r="116" spans="1:17" s="184" customFormat="1" ht="30" customHeight="1" thickBot="1" thickTop="1">
      <c r="A116" s="191"/>
      <c r="B116" s="205" t="s">
        <v>231</v>
      </c>
      <c r="C116" s="271" t="s">
        <v>723</v>
      </c>
      <c r="D116" s="264"/>
      <c r="E116" s="272">
        <v>24</v>
      </c>
      <c r="F116" s="272">
        <v>1</v>
      </c>
      <c r="G116" s="273">
        <v>24</v>
      </c>
      <c r="H116" s="198">
        <v>7.397</v>
      </c>
      <c r="I116" s="190">
        <f t="shared" si="8"/>
        <v>9.98595</v>
      </c>
      <c r="J116" s="195">
        <v>0.199</v>
      </c>
      <c r="K116" s="174">
        <f t="shared" si="14"/>
        <v>0.199</v>
      </c>
      <c r="L116" s="292">
        <v>0</v>
      </c>
      <c r="M116" s="305">
        <f t="shared" si="9"/>
        <v>0</v>
      </c>
      <c r="N116" s="197">
        <f t="shared" si="10"/>
        <v>10.18495</v>
      </c>
      <c r="O116" s="197">
        <f t="shared" si="11"/>
        <v>0</v>
      </c>
      <c r="P116" s="306">
        <f t="shared" si="12"/>
        <v>0</v>
      </c>
      <c r="Q116" s="199">
        <f t="shared" si="13"/>
        <v>0</v>
      </c>
    </row>
    <row r="117" spans="1:17" s="184" customFormat="1" ht="30" customHeight="1" thickBot="1" thickTop="1">
      <c r="A117" s="191"/>
      <c r="B117" s="205" t="s">
        <v>233</v>
      </c>
      <c r="C117" s="271" t="s">
        <v>724</v>
      </c>
      <c r="D117" s="264"/>
      <c r="E117" s="272">
        <v>18</v>
      </c>
      <c r="F117" s="272">
        <v>1</v>
      </c>
      <c r="G117" s="273">
        <v>18</v>
      </c>
      <c r="H117" s="198">
        <v>7.902</v>
      </c>
      <c r="I117" s="190">
        <f t="shared" si="8"/>
        <v>10.667700000000002</v>
      </c>
      <c r="J117" s="195">
        <v>0.199</v>
      </c>
      <c r="K117" s="174">
        <f t="shared" si="14"/>
        <v>0.199</v>
      </c>
      <c r="L117" s="292">
        <v>0</v>
      </c>
      <c r="M117" s="305">
        <f t="shared" si="9"/>
        <v>0</v>
      </c>
      <c r="N117" s="197">
        <f t="shared" si="10"/>
        <v>10.866700000000002</v>
      </c>
      <c r="O117" s="197">
        <f t="shared" si="11"/>
        <v>0</v>
      </c>
      <c r="P117" s="306">
        <f t="shared" si="12"/>
        <v>0</v>
      </c>
      <c r="Q117" s="199">
        <f t="shared" si="13"/>
        <v>0</v>
      </c>
    </row>
    <row r="118" spans="1:17" s="184" customFormat="1" ht="30" customHeight="1" thickBot="1" thickTop="1">
      <c r="A118" s="191"/>
      <c r="B118" s="205" t="s">
        <v>234</v>
      </c>
      <c r="C118" s="271" t="s">
        <v>724</v>
      </c>
      <c r="D118" s="264"/>
      <c r="E118" s="272">
        <v>24</v>
      </c>
      <c r="F118" s="272">
        <v>1</v>
      </c>
      <c r="G118" s="273">
        <v>24</v>
      </c>
      <c r="H118" s="198">
        <v>7.397</v>
      </c>
      <c r="I118" s="190">
        <f t="shared" si="8"/>
        <v>9.98595</v>
      </c>
      <c r="J118" s="195">
        <v>0.199</v>
      </c>
      <c r="K118" s="174">
        <f t="shared" si="14"/>
        <v>0.199</v>
      </c>
      <c r="L118" s="292">
        <v>0</v>
      </c>
      <c r="M118" s="305">
        <f t="shared" si="9"/>
        <v>0</v>
      </c>
      <c r="N118" s="197">
        <f t="shared" si="10"/>
        <v>10.18495</v>
      </c>
      <c r="O118" s="197">
        <f t="shared" si="11"/>
        <v>0</v>
      </c>
      <c r="P118" s="306">
        <f t="shared" si="12"/>
        <v>0</v>
      </c>
      <c r="Q118" s="199">
        <f t="shared" si="13"/>
        <v>0</v>
      </c>
    </row>
    <row r="119" spans="1:17" s="184" customFormat="1" ht="30" customHeight="1" thickBot="1" thickTop="1">
      <c r="A119" s="191"/>
      <c r="B119" s="205" t="s">
        <v>235</v>
      </c>
      <c r="C119" s="271" t="s">
        <v>725</v>
      </c>
      <c r="D119" s="264"/>
      <c r="E119" s="272">
        <v>18</v>
      </c>
      <c r="F119" s="272">
        <v>1</v>
      </c>
      <c r="G119" s="273">
        <v>18</v>
      </c>
      <c r="H119" s="198">
        <v>7.561999999999999</v>
      </c>
      <c r="I119" s="190">
        <f t="shared" si="8"/>
        <v>10.2087</v>
      </c>
      <c r="J119" s="195">
        <v>0.199</v>
      </c>
      <c r="K119" s="174">
        <f t="shared" si="14"/>
        <v>0.199</v>
      </c>
      <c r="L119" s="292">
        <v>0.339</v>
      </c>
      <c r="M119" s="305">
        <f t="shared" si="9"/>
        <v>0</v>
      </c>
      <c r="N119" s="197">
        <f t="shared" si="10"/>
        <v>10.4077</v>
      </c>
      <c r="O119" s="197">
        <f t="shared" si="11"/>
        <v>0</v>
      </c>
      <c r="P119" s="306">
        <f t="shared" si="12"/>
        <v>0</v>
      </c>
      <c r="Q119" s="199">
        <f t="shared" si="13"/>
        <v>0</v>
      </c>
    </row>
    <row r="120" spans="1:17" s="184" customFormat="1" ht="30" customHeight="1" thickBot="1" thickTop="1">
      <c r="A120" s="191"/>
      <c r="B120" s="205" t="s">
        <v>237</v>
      </c>
      <c r="C120" s="271" t="s">
        <v>726</v>
      </c>
      <c r="D120" s="264"/>
      <c r="E120" s="272">
        <v>18</v>
      </c>
      <c r="F120" s="272">
        <v>1</v>
      </c>
      <c r="G120" s="273">
        <v>18</v>
      </c>
      <c r="H120" s="198">
        <v>8.032000000000002</v>
      </c>
      <c r="I120" s="190">
        <f t="shared" si="8"/>
        <v>10.843200000000003</v>
      </c>
      <c r="J120" s="195">
        <v>0.199</v>
      </c>
      <c r="K120" s="174">
        <f t="shared" si="14"/>
        <v>0.199</v>
      </c>
      <c r="L120" s="292">
        <v>0</v>
      </c>
      <c r="M120" s="305">
        <f t="shared" si="9"/>
        <v>0</v>
      </c>
      <c r="N120" s="197">
        <f t="shared" si="10"/>
        <v>11.042200000000003</v>
      </c>
      <c r="O120" s="197">
        <f t="shared" si="11"/>
        <v>0</v>
      </c>
      <c r="P120" s="306">
        <f t="shared" si="12"/>
        <v>0</v>
      </c>
      <c r="Q120" s="199">
        <f t="shared" si="13"/>
        <v>0</v>
      </c>
    </row>
    <row r="121" spans="1:17" s="184" customFormat="1" ht="30" customHeight="1" thickBot="1" thickTop="1">
      <c r="A121" s="191"/>
      <c r="B121" s="205" t="s">
        <v>236</v>
      </c>
      <c r="C121" s="271" t="s">
        <v>726</v>
      </c>
      <c r="D121" s="264"/>
      <c r="E121" s="272">
        <v>24</v>
      </c>
      <c r="F121" s="272">
        <v>1</v>
      </c>
      <c r="G121" s="273">
        <v>24</v>
      </c>
      <c r="H121" s="198">
        <v>8.032000000000002</v>
      </c>
      <c r="I121" s="190">
        <f t="shared" si="8"/>
        <v>10.843200000000003</v>
      </c>
      <c r="J121" s="195">
        <v>0.199</v>
      </c>
      <c r="K121" s="174">
        <f aca="true" t="shared" si="15" ref="K121:K152">SUM(J121:J121)</f>
        <v>0.199</v>
      </c>
      <c r="L121" s="292">
        <v>0</v>
      </c>
      <c r="M121" s="305">
        <f t="shared" si="9"/>
        <v>0</v>
      </c>
      <c r="N121" s="197">
        <f t="shared" si="10"/>
        <v>11.042200000000003</v>
      </c>
      <c r="O121" s="197">
        <f t="shared" si="11"/>
        <v>0</v>
      </c>
      <c r="P121" s="306">
        <f t="shared" si="12"/>
        <v>0</v>
      </c>
      <c r="Q121" s="199">
        <f t="shared" si="13"/>
        <v>0</v>
      </c>
    </row>
    <row r="122" spans="1:17" s="184" customFormat="1" ht="30" customHeight="1" thickBot="1" thickTop="1">
      <c r="A122" s="191"/>
      <c r="B122" s="205" t="s">
        <v>238</v>
      </c>
      <c r="C122" s="271" t="s">
        <v>727</v>
      </c>
      <c r="D122" s="264"/>
      <c r="E122" s="272">
        <v>24</v>
      </c>
      <c r="F122" s="272">
        <v>1</v>
      </c>
      <c r="G122" s="273">
        <v>24</v>
      </c>
      <c r="H122" s="198">
        <v>7.397</v>
      </c>
      <c r="I122" s="190">
        <f t="shared" si="8"/>
        <v>9.98595</v>
      </c>
      <c r="J122" s="195">
        <v>0.199</v>
      </c>
      <c r="K122" s="174">
        <f t="shared" si="15"/>
        <v>0.199</v>
      </c>
      <c r="L122" s="292">
        <v>0</v>
      </c>
      <c r="M122" s="305">
        <f t="shared" si="9"/>
        <v>0</v>
      </c>
      <c r="N122" s="197">
        <f t="shared" si="10"/>
        <v>10.18495</v>
      </c>
      <c r="O122" s="197">
        <f t="shared" si="11"/>
        <v>0</v>
      </c>
      <c r="P122" s="306">
        <f t="shared" si="12"/>
        <v>0</v>
      </c>
      <c r="Q122" s="199">
        <f t="shared" si="13"/>
        <v>0</v>
      </c>
    </row>
    <row r="123" spans="1:17" s="184" customFormat="1" ht="30" customHeight="1" thickBot="1" thickTop="1">
      <c r="A123" s="191"/>
      <c r="B123" s="205" t="s">
        <v>239</v>
      </c>
      <c r="C123" s="271" t="s">
        <v>728</v>
      </c>
      <c r="D123" s="264"/>
      <c r="E123" s="272">
        <v>24</v>
      </c>
      <c r="F123" s="272">
        <v>1</v>
      </c>
      <c r="G123" s="273">
        <v>24</v>
      </c>
      <c r="H123" s="198">
        <v>7.397</v>
      </c>
      <c r="I123" s="190">
        <f t="shared" si="8"/>
        <v>9.98595</v>
      </c>
      <c r="J123" s="195">
        <v>0.199</v>
      </c>
      <c r="K123" s="174">
        <f t="shared" si="15"/>
        <v>0.199</v>
      </c>
      <c r="L123" s="292">
        <v>0</v>
      </c>
      <c r="M123" s="305">
        <f t="shared" si="9"/>
        <v>0</v>
      </c>
      <c r="N123" s="197">
        <f t="shared" si="10"/>
        <v>10.18495</v>
      </c>
      <c r="O123" s="197">
        <f t="shared" si="11"/>
        <v>0</v>
      </c>
      <c r="P123" s="306">
        <f t="shared" si="12"/>
        <v>0</v>
      </c>
      <c r="Q123" s="199">
        <f t="shared" si="13"/>
        <v>0</v>
      </c>
    </row>
    <row r="124" spans="1:17" s="22" customFormat="1" ht="30" customHeight="1" thickBot="1" thickTop="1">
      <c r="A124" s="191"/>
      <c r="B124" s="205" t="s">
        <v>240</v>
      </c>
      <c r="C124" s="271" t="s">
        <v>729</v>
      </c>
      <c r="D124" s="264"/>
      <c r="E124" s="272">
        <v>24</v>
      </c>
      <c r="F124" s="272">
        <v>1</v>
      </c>
      <c r="G124" s="273">
        <v>24</v>
      </c>
      <c r="H124" s="198">
        <v>7.397</v>
      </c>
      <c r="I124" s="190">
        <f t="shared" si="8"/>
        <v>9.98595</v>
      </c>
      <c r="J124" s="195">
        <v>0.199</v>
      </c>
      <c r="K124" s="174">
        <f t="shared" si="15"/>
        <v>0.199</v>
      </c>
      <c r="L124" s="292">
        <v>0</v>
      </c>
      <c r="M124" s="305">
        <f t="shared" si="9"/>
        <v>0</v>
      </c>
      <c r="N124" s="197">
        <f t="shared" si="10"/>
        <v>10.18495</v>
      </c>
      <c r="O124" s="197">
        <f t="shared" si="11"/>
        <v>0</v>
      </c>
      <c r="P124" s="306">
        <f t="shared" si="12"/>
        <v>0</v>
      </c>
      <c r="Q124" s="199">
        <f t="shared" si="13"/>
        <v>0</v>
      </c>
    </row>
    <row r="125" spans="1:17" s="184" customFormat="1" ht="30" customHeight="1" thickBot="1" thickTop="1">
      <c r="A125" s="191"/>
      <c r="B125" s="205" t="s">
        <v>241</v>
      </c>
      <c r="C125" s="271" t="s">
        <v>730</v>
      </c>
      <c r="D125" s="264"/>
      <c r="E125" s="272">
        <v>18</v>
      </c>
      <c r="F125" s="272">
        <v>1</v>
      </c>
      <c r="G125" s="273">
        <v>18</v>
      </c>
      <c r="H125" s="198">
        <v>7.532000000000001</v>
      </c>
      <c r="I125" s="190">
        <f t="shared" si="8"/>
        <v>10.168200000000002</v>
      </c>
      <c r="J125" s="195">
        <v>0.199</v>
      </c>
      <c r="K125" s="174">
        <f t="shared" si="15"/>
        <v>0.199</v>
      </c>
      <c r="L125" s="292">
        <v>0.399</v>
      </c>
      <c r="M125" s="305">
        <f t="shared" si="9"/>
        <v>0</v>
      </c>
      <c r="N125" s="197">
        <f t="shared" si="10"/>
        <v>10.367200000000002</v>
      </c>
      <c r="O125" s="197">
        <f t="shared" si="11"/>
        <v>0</v>
      </c>
      <c r="P125" s="306">
        <f t="shared" si="12"/>
        <v>0</v>
      </c>
      <c r="Q125" s="199">
        <f t="shared" si="13"/>
        <v>0</v>
      </c>
    </row>
    <row r="126" spans="1:17" s="184" customFormat="1" ht="30" customHeight="1" thickBot="1" thickTop="1">
      <c r="A126" s="191"/>
      <c r="B126" s="205" t="s">
        <v>242</v>
      </c>
      <c r="C126" s="271" t="s">
        <v>731</v>
      </c>
      <c r="D126" s="264"/>
      <c r="E126" s="272">
        <v>18</v>
      </c>
      <c r="F126" s="272">
        <v>1</v>
      </c>
      <c r="G126" s="273">
        <v>18</v>
      </c>
      <c r="H126" s="198">
        <v>7.532000000000001</v>
      </c>
      <c r="I126" s="190">
        <f t="shared" si="8"/>
        <v>10.168200000000002</v>
      </c>
      <c r="J126" s="195">
        <v>0.199</v>
      </c>
      <c r="K126" s="174">
        <f t="shared" si="15"/>
        <v>0.199</v>
      </c>
      <c r="L126" s="292">
        <v>0</v>
      </c>
      <c r="M126" s="305">
        <f t="shared" si="9"/>
        <v>0</v>
      </c>
      <c r="N126" s="197">
        <f t="shared" si="10"/>
        <v>10.367200000000002</v>
      </c>
      <c r="O126" s="197">
        <f t="shared" si="11"/>
        <v>0</v>
      </c>
      <c r="P126" s="306">
        <f t="shared" si="12"/>
        <v>0</v>
      </c>
      <c r="Q126" s="199">
        <f t="shared" si="13"/>
        <v>0</v>
      </c>
    </row>
    <row r="127" spans="1:17" s="184" customFormat="1" ht="30" customHeight="1" thickBot="1" thickTop="1">
      <c r="A127" s="191"/>
      <c r="B127" s="205" t="s">
        <v>244</v>
      </c>
      <c r="C127" s="271" t="s">
        <v>732</v>
      </c>
      <c r="D127" s="264"/>
      <c r="E127" s="272">
        <v>18</v>
      </c>
      <c r="F127" s="272">
        <v>1</v>
      </c>
      <c r="G127" s="273">
        <v>18</v>
      </c>
      <c r="H127" s="198">
        <v>8.532</v>
      </c>
      <c r="I127" s="190">
        <f t="shared" si="8"/>
        <v>11.5182</v>
      </c>
      <c r="J127" s="195">
        <v>0.199</v>
      </c>
      <c r="K127" s="174">
        <f t="shared" si="15"/>
        <v>0.199</v>
      </c>
      <c r="L127" s="292">
        <v>0</v>
      </c>
      <c r="M127" s="305">
        <f t="shared" si="9"/>
        <v>0</v>
      </c>
      <c r="N127" s="197">
        <f t="shared" si="10"/>
        <v>11.7172</v>
      </c>
      <c r="O127" s="197">
        <f t="shared" si="11"/>
        <v>0</v>
      </c>
      <c r="P127" s="306">
        <f t="shared" si="12"/>
        <v>0</v>
      </c>
      <c r="Q127" s="199">
        <f t="shared" si="13"/>
        <v>0</v>
      </c>
    </row>
    <row r="128" spans="1:17" s="184" customFormat="1" ht="30" customHeight="1" thickBot="1" thickTop="1">
      <c r="A128" s="191"/>
      <c r="B128" s="205" t="s">
        <v>243</v>
      </c>
      <c r="C128" s="271" t="s">
        <v>732</v>
      </c>
      <c r="D128" s="264"/>
      <c r="E128" s="272">
        <v>24</v>
      </c>
      <c r="F128" s="272">
        <v>1</v>
      </c>
      <c r="G128" s="273">
        <v>24</v>
      </c>
      <c r="H128" s="198">
        <v>8.197000000000001</v>
      </c>
      <c r="I128" s="190">
        <f t="shared" si="8"/>
        <v>11.065950000000003</v>
      </c>
      <c r="J128" s="195">
        <v>0.199</v>
      </c>
      <c r="K128" s="174">
        <f t="shared" si="15"/>
        <v>0.199</v>
      </c>
      <c r="L128" s="292">
        <v>0</v>
      </c>
      <c r="M128" s="305">
        <f t="shared" si="9"/>
        <v>0</v>
      </c>
      <c r="N128" s="197">
        <f t="shared" si="10"/>
        <v>11.264950000000002</v>
      </c>
      <c r="O128" s="197">
        <f t="shared" si="11"/>
        <v>0</v>
      </c>
      <c r="P128" s="306">
        <f t="shared" si="12"/>
        <v>0</v>
      </c>
      <c r="Q128" s="199">
        <f t="shared" si="13"/>
        <v>0</v>
      </c>
    </row>
    <row r="129" spans="1:17" s="184" customFormat="1" ht="30" customHeight="1" thickBot="1" thickTop="1">
      <c r="A129" s="191"/>
      <c r="B129" s="205" t="s">
        <v>246</v>
      </c>
      <c r="C129" s="271" t="s">
        <v>733</v>
      </c>
      <c r="D129" s="264"/>
      <c r="E129" s="272">
        <v>18</v>
      </c>
      <c r="F129" s="272">
        <v>1</v>
      </c>
      <c r="G129" s="273">
        <v>18</v>
      </c>
      <c r="H129" s="198">
        <v>7.732000000000001</v>
      </c>
      <c r="I129" s="190">
        <f t="shared" si="8"/>
        <v>10.438200000000002</v>
      </c>
      <c r="J129" s="195">
        <v>0.199</v>
      </c>
      <c r="K129" s="174">
        <f t="shared" si="15"/>
        <v>0.199</v>
      </c>
      <c r="L129" s="292">
        <v>0</v>
      </c>
      <c r="M129" s="305">
        <f t="shared" si="9"/>
        <v>0</v>
      </c>
      <c r="N129" s="197">
        <f t="shared" si="10"/>
        <v>10.637200000000002</v>
      </c>
      <c r="O129" s="197">
        <f t="shared" si="11"/>
        <v>0</v>
      </c>
      <c r="P129" s="306">
        <f t="shared" si="12"/>
        <v>0</v>
      </c>
      <c r="Q129" s="199">
        <f t="shared" si="13"/>
        <v>0</v>
      </c>
    </row>
    <row r="130" spans="1:17" s="184" customFormat="1" ht="30" customHeight="1" thickBot="1" thickTop="1">
      <c r="A130" s="191"/>
      <c r="B130" s="205" t="s">
        <v>245</v>
      </c>
      <c r="C130" s="271" t="s">
        <v>733</v>
      </c>
      <c r="D130" s="264"/>
      <c r="E130" s="272">
        <v>24</v>
      </c>
      <c r="F130" s="272">
        <v>1</v>
      </c>
      <c r="G130" s="273">
        <v>24</v>
      </c>
      <c r="H130" s="198">
        <v>7.397</v>
      </c>
      <c r="I130" s="190">
        <f t="shared" si="8"/>
        <v>9.98595</v>
      </c>
      <c r="J130" s="195">
        <v>0.199</v>
      </c>
      <c r="K130" s="174">
        <f t="shared" si="15"/>
        <v>0.199</v>
      </c>
      <c r="L130" s="292">
        <v>0</v>
      </c>
      <c r="M130" s="305">
        <f t="shared" si="9"/>
        <v>0</v>
      </c>
      <c r="N130" s="197">
        <f t="shared" si="10"/>
        <v>10.18495</v>
      </c>
      <c r="O130" s="197">
        <f t="shared" si="11"/>
        <v>0</v>
      </c>
      <c r="P130" s="306">
        <f t="shared" si="12"/>
        <v>0</v>
      </c>
      <c r="Q130" s="199">
        <f t="shared" si="13"/>
        <v>0</v>
      </c>
    </row>
    <row r="131" spans="1:17" s="184" customFormat="1" ht="30" customHeight="1" thickBot="1" thickTop="1">
      <c r="A131" s="191"/>
      <c r="B131" s="205" t="s">
        <v>247</v>
      </c>
      <c r="C131" s="271" t="s">
        <v>734</v>
      </c>
      <c r="D131" s="264"/>
      <c r="E131" s="272">
        <v>32</v>
      </c>
      <c r="F131" s="272">
        <v>1</v>
      </c>
      <c r="G131" s="273">
        <v>32</v>
      </c>
      <c r="H131" s="198">
        <v>4.055</v>
      </c>
      <c r="I131" s="190">
        <f t="shared" si="8"/>
        <v>5.47425</v>
      </c>
      <c r="J131" s="195">
        <v>0.199</v>
      </c>
      <c r="K131" s="174">
        <f t="shared" si="15"/>
        <v>0.199</v>
      </c>
      <c r="L131" s="292">
        <v>0</v>
      </c>
      <c r="M131" s="305">
        <f t="shared" si="9"/>
        <v>0</v>
      </c>
      <c r="N131" s="197">
        <f t="shared" si="10"/>
        <v>5.6732499999999995</v>
      </c>
      <c r="O131" s="197">
        <f t="shared" si="11"/>
        <v>0</v>
      </c>
      <c r="P131" s="306">
        <f t="shared" si="12"/>
        <v>0</v>
      </c>
      <c r="Q131" s="199">
        <f t="shared" si="13"/>
        <v>0</v>
      </c>
    </row>
    <row r="132" spans="1:17" s="184" customFormat="1" ht="30" customHeight="1" thickBot="1" thickTop="1">
      <c r="A132" s="191"/>
      <c r="B132" s="205" t="s">
        <v>248</v>
      </c>
      <c r="C132" s="271" t="s">
        <v>735</v>
      </c>
      <c r="D132" s="264"/>
      <c r="E132" s="272">
        <v>32</v>
      </c>
      <c r="F132" s="272">
        <v>1</v>
      </c>
      <c r="G132" s="273">
        <v>32</v>
      </c>
      <c r="H132" s="198">
        <v>4.055</v>
      </c>
      <c r="I132" s="190">
        <f t="shared" si="8"/>
        <v>5.47425</v>
      </c>
      <c r="J132" s="195">
        <v>0.199</v>
      </c>
      <c r="K132" s="174">
        <f t="shared" si="15"/>
        <v>0.199</v>
      </c>
      <c r="L132" s="292">
        <v>0</v>
      </c>
      <c r="M132" s="305">
        <f t="shared" si="9"/>
        <v>0</v>
      </c>
      <c r="N132" s="197">
        <f t="shared" si="10"/>
        <v>5.6732499999999995</v>
      </c>
      <c r="O132" s="197">
        <f t="shared" si="11"/>
        <v>0</v>
      </c>
      <c r="P132" s="306">
        <f t="shared" si="12"/>
        <v>0</v>
      </c>
      <c r="Q132" s="199">
        <f t="shared" si="13"/>
        <v>0</v>
      </c>
    </row>
    <row r="133" spans="1:17" s="186" customFormat="1" ht="30" customHeight="1" thickBot="1" thickTop="1">
      <c r="A133" s="191"/>
      <c r="B133" s="205" t="s">
        <v>249</v>
      </c>
      <c r="C133" s="271" t="s">
        <v>736</v>
      </c>
      <c r="D133" s="264"/>
      <c r="E133" s="272">
        <v>32</v>
      </c>
      <c r="F133" s="272">
        <v>1</v>
      </c>
      <c r="G133" s="273">
        <v>32</v>
      </c>
      <c r="H133" s="198">
        <v>4.055</v>
      </c>
      <c r="I133" s="190">
        <f t="shared" si="8"/>
        <v>5.47425</v>
      </c>
      <c r="J133" s="195">
        <v>0.199</v>
      </c>
      <c r="K133" s="174">
        <f t="shared" si="15"/>
        <v>0.199</v>
      </c>
      <c r="L133" s="292">
        <v>0</v>
      </c>
      <c r="M133" s="305">
        <f t="shared" si="9"/>
        <v>0</v>
      </c>
      <c r="N133" s="197">
        <f t="shared" si="10"/>
        <v>5.6732499999999995</v>
      </c>
      <c r="O133" s="197">
        <f t="shared" si="11"/>
        <v>0</v>
      </c>
      <c r="P133" s="306">
        <f t="shared" si="12"/>
        <v>0</v>
      </c>
      <c r="Q133" s="199">
        <f t="shared" si="13"/>
        <v>0</v>
      </c>
    </row>
    <row r="134" spans="1:17" s="186" customFormat="1" ht="30" customHeight="1" thickBot="1" thickTop="1">
      <c r="A134" s="191"/>
      <c r="B134" s="205" t="s">
        <v>250</v>
      </c>
      <c r="C134" s="271" t="s">
        <v>737</v>
      </c>
      <c r="D134" s="264"/>
      <c r="E134" s="272">
        <v>32</v>
      </c>
      <c r="F134" s="272">
        <v>1</v>
      </c>
      <c r="G134" s="272">
        <v>32</v>
      </c>
      <c r="H134" s="198">
        <v>4.055</v>
      </c>
      <c r="I134" s="190">
        <f t="shared" si="8"/>
        <v>5.47425</v>
      </c>
      <c r="J134" s="195">
        <v>0.199</v>
      </c>
      <c r="K134" s="174">
        <f t="shared" si="15"/>
        <v>0.199</v>
      </c>
      <c r="L134" s="292">
        <v>0</v>
      </c>
      <c r="M134" s="305">
        <f t="shared" si="9"/>
        <v>0</v>
      </c>
      <c r="N134" s="197">
        <f t="shared" si="10"/>
        <v>5.6732499999999995</v>
      </c>
      <c r="O134" s="197">
        <f t="shared" si="11"/>
        <v>0</v>
      </c>
      <c r="P134" s="306">
        <f>(O134-(O134*$Q$9))</f>
        <v>0</v>
      </c>
      <c r="Q134" s="199">
        <f>(O134-(O134*$Q$9)+M134)</f>
        <v>0</v>
      </c>
    </row>
    <row r="135" spans="1:17" s="186" customFormat="1" ht="30" customHeight="1" thickBot="1" thickTop="1">
      <c r="A135" s="191"/>
      <c r="B135" s="207" t="s">
        <v>637</v>
      </c>
      <c r="C135" s="277" t="s">
        <v>738</v>
      </c>
      <c r="D135" s="266" t="s">
        <v>634</v>
      </c>
      <c r="E135" s="278">
        <v>32</v>
      </c>
      <c r="F135" s="278">
        <v>1</v>
      </c>
      <c r="G135" s="278">
        <v>32</v>
      </c>
      <c r="H135" s="198">
        <v>4.055</v>
      </c>
      <c r="I135" s="190">
        <f t="shared" si="8"/>
        <v>5.47425</v>
      </c>
      <c r="J135" s="195">
        <v>0.199</v>
      </c>
      <c r="K135" s="174">
        <f t="shared" si="15"/>
        <v>0.199</v>
      </c>
      <c r="L135" s="292">
        <v>0</v>
      </c>
      <c r="M135" s="305">
        <f t="shared" si="9"/>
        <v>0</v>
      </c>
      <c r="N135" s="197">
        <f t="shared" si="10"/>
        <v>5.6732499999999995</v>
      </c>
      <c r="O135" s="197">
        <f t="shared" si="11"/>
        <v>0</v>
      </c>
      <c r="P135" s="306">
        <f>(O135-(O135*$Q$9))</f>
        <v>0</v>
      </c>
      <c r="Q135" s="199">
        <f>(O135-(O135*$Q$9)+M135)</f>
        <v>0</v>
      </c>
    </row>
    <row r="136" spans="1:17" s="184" customFormat="1" ht="30" customHeight="1" thickBot="1" thickTop="1">
      <c r="A136" s="191"/>
      <c r="B136" s="207" t="s">
        <v>638</v>
      </c>
      <c r="C136" s="277" t="s">
        <v>739</v>
      </c>
      <c r="D136" s="266" t="s">
        <v>634</v>
      </c>
      <c r="E136" s="278">
        <v>32</v>
      </c>
      <c r="F136" s="278">
        <v>1</v>
      </c>
      <c r="G136" s="278">
        <v>32</v>
      </c>
      <c r="H136" s="198">
        <v>4.055</v>
      </c>
      <c r="I136" s="190">
        <f t="shared" si="8"/>
        <v>5.47425</v>
      </c>
      <c r="J136" s="195">
        <v>0.199</v>
      </c>
      <c r="K136" s="174">
        <f t="shared" si="15"/>
        <v>0.199</v>
      </c>
      <c r="L136" s="292">
        <v>0</v>
      </c>
      <c r="M136" s="305">
        <f t="shared" si="9"/>
        <v>0</v>
      </c>
      <c r="N136" s="197">
        <f t="shared" si="10"/>
        <v>5.6732499999999995</v>
      </c>
      <c r="O136" s="197">
        <f t="shared" si="11"/>
        <v>0</v>
      </c>
      <c r="P136" s="306">
        <f t="shared" si="12"/>
        <v>0</v>
      </c>
      <c r="Q136" s="199">
        <f t="shared" si="13"/>
        <v>0</v>
      </c>
    </row>
    <row r="137" spans="1:17" s="184" customFormat="1" ht="30" customHeight="1" thickBot="1" thickTop="1">
      <c r="A137" s="191"/>
      <c r="B137" s="205" t="s">
        <v>253</v>
      </c>
      <c r="C137" s="271" t="s">
        <v>740</v>
      </c>
      <c r="D137" s="264"/>
      <c r="E137" s="272">
        <v>18</v>
      </c>
      <c r="F137" s="272">
        <v>1</v>
      </c>
      <c r="G137" s="273">
        <v>18</v>
      </c>
      <c r="H137" s="198">
        <v>7.932</v>
      </c>
      <c r="I137" s="190">
        <f t="shared" si="8"/>
        <v>10.708200000000001</v>
      </c>
      <c r="J137" s="195">
        <v>0.199</v>
      </c>
      <c r="K137" s="174">
        <f t="shared" si="15"/>
        <v>0.199</v>
      </c>
      <c r="L137" s="292">
        <v>0.68</v>
      </c>
      <c r="M137" s="305">
        <f t="shared" si="9"/>
        <v>0</v>
      </c>
      <c r="N137" s="197">
        <f t="shared" si="10"/>
        <v>10.907200000000001</v>
      </c>
      <c r="O137" s="197">
        <f t="shared" si="11"/>
        <v>0</v>
      </c>
      <c r="P137" s="306">
        <f t="shared" si="12"/>
        <v>0</v>
      </c>
      <c r="Q137" s="199">
        <f t="shared" si="13"/>
        <v>0</v>
      </c>
    </row>
    <row r="138" spans="1:17" s="184" customFormat="1" ht="30" customHeight="1" thickBot="1" thickTop="1">
      <c r="A138" s="191"/>
      <c r="B138" s="205" t="s">
        <v>252</v>
      </c>
      <c r="C138" s="271" t="s">
        <v>740</v>
      </c>
      <c r="D138" s="264"/>
      <c r="E138" s="272">
        <v>24</v>
      </c>
      <c r="F138" s="272">
        <v>1</v>
      </c>
      <c r="G138" s="273">
        <v>24</v>
      </c>
      <c r="H138" s="198">
        <v>7.397</v>
      </c>
      <c r="I138" s="190">
        <f t="shared" si="8"/>
        <v>9.98595</v>
      </c>
      <c r="J138" s="195">
        <v>0.199</v>
      </c>
      <c r="K138" s="174">
        <f t="shared" si="15"/>
        <v>0.199</v>
      </c>
      <c r="L138" s="292">
        <v>0.68</v>
      </c>
      <c r="M138" s="305">
        <f t="shared" si="9"/>
        <v>0</v>
      </c>
      <c r="N138" s="197">
        <f t="shared" si="10"/>
        <v>10.18495</v>
      </c>
      <c r="O138" s="197">
        <f t="shared" si="11"/>
        <v>0</v>
      </c>
      <c r="P138" s="306">
        <f t="shared" si="12"/>
        <v>0</v>
      </c>
      <c r="Q138" s="199">
        <f t="shared" si="13"/>
        <v>0</v>
      </c>
    </row>
    <row r="139" spans="1:17" s="184" customFormat="1" ht="30" customHeight="1" thickBot="1" thickTop="1">
      <c r="A139" s="191"/>
      <c r="B139" s="205" t="s">
        <v>255</v>
      </c>
      <c r="C139" s="271" t="s">
        <v>741</v>
      </c>
      <c r="D139" s="264"/>
      <c r="E139" s="272">
        <v>18</v>
      </c>
      <c r="F139" s="272">
        <v>1</v>
      </c>
      <c r="G139" s="273">
        <v>18</v>
      </c>
      <c r="H139" s="198">
        <v>8.032000000000002</v>
      </c>
      <c r="I139" s="190">
        <f t="shared" si="8"/>
        <v>10.843200000000003</v>
      </c>
      <c r="J139" s="195">
        <v>0.199</v>
      </c>
      <c r="K139" s="174">
        <f t="shared" si="15"/>
        <v>0.199</v>
      </c>
      <c r="L139" s="292">
        <v>0.68</v>
      </c>
      <c r="M139" s="305">
        <f t="shared" si="9"/>
        <v>0</v>
      </c>
      <c r="N139" s="197">
        <f t="shared" si="10"/>
        <v>11.042200000000003</v>
      </c>
      <c r="O139" s="197">
        <f t="shared" si="11"/>
        <v>0</v>
      </c>
      <c r="P139" s="306">
        <f t="shared" si="12"/>
        <v>0</v>
      </c>
      <c r="Q139" s="199">
        <f t="shared" si="13"/>
        <v>0</v>
      </c>
    </row>
    <row r="140" spans="1:17" s="184" customFormat="1" ht="30" customHeight="1" thickBot="1" thickTop="1">
      <c r="A140" s="191"/>
      <c r="B140" s="205" t="s">
        <v>254</v>
      </c>
      <c r="C140" s="271" t="s">
        <v>741</v>
      </c>
      <c r="D140" s="264"/>
      <c r="E140" s="272">
        <v>24</v>
      </c>
      <c r="F140" s="272">
        <v>1</v>
      </c>
      <c r="G140" s="273">
        <v>24</v>
      </c>
      <c r="H140" s="198">
        <v>7.397</v>
      </c>
      <c r="I140" s="190">
        <f aca="true" t="shared" si="16" ref="I140:I204">H140*1.35</f>
        <v>9.98595</v>
      </c>
      <c r="J140" s="195">
        <v>0.199</v>
      </c>
      <c r="K140" s="174">
        <f t="shared" si="15"/>
        <v>0.199</v>
      </c>
      <c r="L140" s="292">
        <v>0.68</v>
      </c>
      <c r="M140" s="305">
        <f aca="true" t="shared" si="17" ref="M140:M203">A140*L140</f>
        <v>0</v>
      </c>
      <c r="N140" s="197">
        <f aca="true" t="shared" si="18" ref="N140:N203">I140+K140</f>
        <v>10.18495</v>
      </c>
      <c r="O140" s="197">
        <f aca="true" t="shared" si="19" ref="O140:O203">A140*N140</f>
        <v>0</v>
      </c>
      <c r="P140" s="306">
        <f t="shared" si="12"/>
        <v>0</v>
      </c>
      <c r="Q140" s="199">
        <f t="shared" si="13"/>
        <v>0</v>
      </c>
    </row>
    <row r="141" spans="1:17" s="184" customFormat="1" ht="30" customHeight="1" thickBot="1" thickTop="1">
      <c r="A141" s="191"/>
      <c r="B141" s="205" t="s">
        <v>257</v>
      </c>
      <c r="C141" s="271" t="s">
        <v>742</v>
      </c>
      <c r="D141" s="264"/>
      <c r="E141" s="272">
        <v>18</v>
      </c>
      <c r="F141" s="272">
        <v>1</v>
      </c>
      <c r="G141" s="273">
        <v>18</v>
      </c>
      <c r="H141" s="198">
        <v>7.902</v>
      </c>
      <c r="I141" s="190">
        <f t="shared" si="16"/>
        <v>10.667700000000002</v>
      </c>
      <c r="J141" s="195">
        <v>0.199</v>
      </c>
      <c r="K141" s="174">
        <f t="shared" si="15"/>
        <v>0.199</v>
      </c>
      <c r="L141" s="292">
        <v>0.68</v>
      </c>
      <c r="M141" s="305">
        <f t="shared" si="17"/>
        <v>0</v>
      </c>
      <c r="N141" s="197">
        <f t="shared" si="18"/>
        <v>10.866700000000002</v>
      </c>
      <c r="O141" s="197">
        <f t="shared" si="19"/>
        <v>0</v>
      </c>
      <c r="P141" s="306">
        <f t="shared" si="12"/>
        <v>0</v>
      </c>
      <c r="Q141" s="199">
        <f t="shared" si="13"/>
        <v>0</v>
      </c>
    </row>
    <row r="142" spans="1:17" s="184" customFormat="1" ht="30" customHeight="1" thickBot="1" thickTop="1">
      <c r="A142" s="191"/>
      <c r="B142" s="205" t="s">
        <v>256</v>
      </c>
      <c r="C142" s="271" t="s">
        <v>742</v>
      </c>
      <c r="D142" s="264"/>
      <c r="E142" s="272">
        <v>24</v>
      </c>
      <c r="F142" s="272">
        <v>1</v>
      </c>
      <c r="G142" s="273">
        <v>24</v>
      </c>
      <c r="H142" s="198">
        <v>7.397</v>
      </c>
      <c r="I142" s="190">
        <f t="shared" si="16"/>
        <v>9.98595</v>
      </c>
      <c r="J142" s="195">
        <v>0.199</v>
      </c>
      <c r="K142" s="174">
        <f t="shared" si="15"/>
        <v>0.199</v>
      </c>
      <c r="L142" s="292">
        <v>0.68</v>
      </c>
      <c r="M142" s="305">
        <f t="shared" si="17"/>
        <v>0</v>
      </c>
      <c r="N142" s="197">
        <f t="shared" si="18"/>
        <v>10.18495</v>
      </c>
      <c r="O142" s="197">
        <f t="shared" si="19"/>
        <v>0</v>
      </c>
      <c r="P142" s="306">
        <f t="shared" si="12"/>
        <v>0</v>
      </c>
      <c r="Q142" s="199">
        <f t="shared" si="13"/>
        <v>0</v>
      </c>
    </row>
    <row r="143" spans="1:17" s="184" customFormat="1" ht="30" customHeight="1" thickBot="1" thickTop="1">
      <c r="A143" s="191"/>
      <c r="B143" s="205" t="s">
        <v>260</v>
      </c>
      <c r="C143" s="271" t="s">
        <v>743</v>
      </c>
      <c r="D143" s="264"/>
      <c r="E143" s="272">
        <v>72</v>
      </c>
      <c r="F143" s="272">
        <v>2</v>
      </c>
      <c r="G143" s="273">
        <v>144</v>
      </c>
      <c r="H143" s="198">
        <v>1.85</v>
      </c>
      <c r="I143" s="190">
        <f t="shared" si="16"/>
        <v>2.4975000000000005</v>
      </c>
      <c r="J143" s="195">
        <v>0.199</v>
      </c>
      <c r="K143" s="174">
        <f t="shared" si="15"/>
        <v>0.199</v>
      </c>
      <c r="L143" s="292">
        <v>0</v>
      </c>
      <c r="M143" s="305">
        <f t="shared" si="17"/>
        <v>0</v>
      </c>
      <c r="N143" s="197">
        <f t="shared" si="18"/>
        <v>2.6965000000000003</v>
      </c>
      <c r="O143" s="197">
        <f t="shared" si="19"/>
        <v>0</v>
      </c>
      <c r="P143" s="306">
        <f t="shared" si="12"/>
        <v>0</v>
      </c>
      <c r="Q143" s="199">
        <f t="shared" si="13"/>
        <v>0</v>
      </c>
    </row>
    <row r="144" spans="1:17" s="186" customFormat="1" ht="30" customHeight="1" thickBot="1" thickTop="1">
      <c r="A144" s="191"/>
      <c r="B144" s="205" t="s">
        <v>261</v>
      </c>
      <c r="C144" s="271" t="s">
        <v>744</v>
      </c>
      <c r="D144" s="264"/>
      <c r="E144" s="272">
        <v>32</v>
      </c>
      <c r="F144" s="272">
        <v>2</v>
      </c>
      <c r="G144" s="273">
        <v>64</v>
      </c>
      <c r="H144" s="198">
        <v>3.517000000000001</v>
      </c>
      <c r="I144" s="190">
        <f t="shared" si="16"/>
        <v>4.747950000000001</v>
      </c>
      <c r="J144" s="195">
        <v>0.199</v>
      </c>
      <c r="K144" s="174">
        <f t="shared" si="15"/>
        <v>0.199</v>
      </c>
      <c r="L144" s="292">
        <v>0</v>
      </c>
      <c r="M144" s="305">
        <f t="shared" si="17"/>
        <v>0</v>
      </c>
      <c r="N144" s="197">
        <f t="shared" si="18"/>
        <v>4.946950000000001</v>
      </c>
      <c r="O144" s="197">
        <f t="shared" si="19"/>
        <v>0</v>
      </c>
      <c r="P144" s="306">
        <f aca="true" t="shared" si="20" ref="P144:P208">(O144-(O144*$Q$9))</f>
        <v>0</v>
      </c>
      <c r="Q144" s="199">
        <f aca="true" t="shared" si="21" ref="Q144:Q208">(O144-(O144*$Q$9)+M144)</f>
        <v>0</v>
      </c>
    </row>
    <row r="145" spans="1:17" s="184" customFormat="1" ht="30" customHeight="1" thickBot="1" thickTop="1">
      <c r="A145" s="191"/>
      <c r="B145" s="205" t="s">
        <v>258</v>
      </c>
      <c r="C145" s="271" t="s">
        <v>745</v>
      </c>
      <c r="D145" s="264"/>
      <c r="E145" s="272">
        <v>36</v>
      </c>
      <c r="F145" s="272">
        <v>2</v>
      </c>
      <c r="G145" s="273">
        <v>72</v>
      </c>
      <c r="H145" s="198">
        <v>2.7910000000000004</v>
      </c>
      <c r="I145" s="190">
        <f t="shared" si="16"/>
        <v>3.7678500000000006</v>
      </c>
      <c r="J145" s="195">
        <v>0.199</v>
      </c>
      <c r="K145" s="174">
        <f t="shared" si="15"/>
        <v>0.199</v>
      </c>
      <c r="L145" s="292">
        <v>0</v>
      </c>
      <c r="M145" s="305">
        <f t="shared" si="17"/>
        <v>0</v>
      </c>
      <c r="N145" s="197">
        <f t="shared" si="18"/>
        <v>3.9668500000000004</v>
      </c>
      <c r="O145" s="197">
        <f t="shared" si="19"/>
        <v>0</v>
      </c>
      <c r="P145" s="306">
        <f t="shared" si="20"/>
        <v>0</v>
      </c>
      <c r="Q145" s="199">
        <f t="shared" si="21"/>
        <v>0</v>
      </c>
    </row>
    <row r="146" spans="1:17" s="184" customFormat="1" ht="30" customHeight="1" thickBot="1" thickTop="1">
      <c r="A146" s="191"/>
      <c r="B146" s="205" t="s">
        <v>259</v>
      </c>
      <c r="C146" s="271" t="s">
        <v>745</v>
      </c>
      <c r="D146" s="264"/>
      <c r="E146" s="272">
        <v>72</v>
      </c>
      <c r="F146" s="272">
        <v>2</v>
      </c>
      <c r="G146" s="273">
        <v>144</v>
      </c>
      <c r="H146" s="198">
        <v>1.9</v>
      </c>
      <c r="I146" s="190">
        <f t="shared" si="16"/>
        <v>2.565</v>
      </c>
      <c r="J146" s="195">
        <v>0.199</v>
      </c>
      <c r="K146" s="174">
        <f t="shared" si="15"/>
        <v>0.199</v>
      </c>
      <c r="L146" s="292">
        <v>0</v>
      </c>
      <c r="M146" s="305">
        <f t="shared" si="17"/>
        <v>0</v>
      </c>
      <c r="N146" s="197">
        <f t="shared" si="18"/>
        <v>2.764</v>
      </c>
      <c r="O146" s="197">
        <f t="shared" si="19"/>
        <v>0</v>
      </c>
      <c r="P146" s="306">
        <f t="shared" si="20"/>
        <v>0</v>
      </c>
      <c r="Q146" s="199">
        <f t="shared" si="21"/>
        <v>0</v>
      </c>
    </row>
    <row r="147" spans="1:17" s="184" customFormat="1" ht="30" customHeight="1" thickBot="1" thickTop="1">
      <c r="A147" s="191"/>
      <c r="B147" s="205" t="s">
        <v>263</v>
      </c>
      <c r="C147" s="271" t="s">
        <v>746</v>
      </c>
      <c r="D147" s="264"/>
      <c r="E147" s="272">
        <v>32</v>
      </c>
      <c r="F147" s="272">
        <v>3</v>
      </c>
      <c r="G147" s="273">
        <v>96</v>
      </c>
      <c r="H147" s="198">
        <v>2.7849999999999997</v>
      </c>
      <c r="I147" s="190">
        <f t="shared" si="16"/>
        <v>3.75975</v>
      </c>
      <c r="J147" s="195">
        <v>0.199</v>
      </c>
      <c r="K147" s="174">
        <f t="shared" si="15"/>
        <v>0.199</v>
      </c>
      <c r="L147" s="292">
        <v>0.179</v>
      </c>
      <c r="M147" s="305">
        <f t="shared" si="17"/>
        <v>0</v>
      </c>
      <c r="N147" s="197">
        <f t="shared" si="18"/>
        <v>3.9587499999999998</v>
      </c>
      <c r="O147" s="197">
        <f t="shared" si="19"/>
        <v>0</v>
      </c>
      <c r="P147" s="306">
        <f t="shared" si="20"/>
        <v>0</v>
      </c>
      <c r="Q147" s="199">
        <f t="shared" si="21"/>
        <v>0</v>
      </c>
    </row>
    <row r="148" spans="1:17" s="184" customFormat="1" ht="30" customHeight="1" thickBot="1" thickTop="1">
      <c r="A148" s="191"/>
      <c r="B148" s="206" t="s">
        <v>262</v>
      </c>
      <c r="C148" s="274" t="s">
        <v>746</v>
      </c>
      <c r="D148" s="265" t="s">
        <v>647</v>
      </c>
      <c r="E148" s="275">
        <v>50</v>
      </c>
      <c r="F148" s="275">
        <v>2</v>
      </c>
      <c r="G148" s="276">
        <v>100</v>
      </c>
      <c r="H148" s="198">
        <v>1.5449999999999997</v>
      </c>
      <c r="I148" s="190">
        <f t="shared" si="16"/>
        <v>2.0857499999999995</v>
      </c>
      <c r="J148" s="195">
        <v>0.199</v>
      </c>
      <c r="K148" s="174">
        <f t="shared" si="15"/>
        <v>0.199</v>
      </c>
      <c r="L148" s="292">
        <v>0.179</v>
      </c>
      <c r="M148" s="305">
        <f t="shared" si="17"/>
        <v>0</v>
      </c>
      <c r="N148" s="197">
        <f t="shared" si="18"/>
        <v>2.2847499999999994</v>
      </c>
      <c r="O148" s="197">
        <f t="shared" si="19"/>
        <v>0</v>
      </c>
      <c r="P148" s="306">
        <f t="shared" si="20"/>
        <v>0</v>
      </c>
      <c r="Q148" s="199">
        <f t="shared" si="21"/>
        <v>0</v>
      </c>
    </row>
    <row r="149" spans="1:17" s="184" customFormat="1" ht="30" customHeight="1" thickBot="1" thickTop="1">
      <c r="A149" s="191"/>
      <c r="B149" s="205" t="s">
        <v>265</v>
      </c>
      <c r="C149" s="271" t="s">
        <v>747</v>
      </c>
      <c r="D149" s="264"/>
      <c r="E149" s="272">
        <v>32</v>
      </c>
      <c r="F149" s="272">
        <v>2</v>
      </c>
      <c r="G149" s="273">
        <v>64</v>
      </c>
      <c r="H149" s="198">
        <v>3.137000000000001</v>
      </c>
      <c r="I149" s="190">
        <f t="shared" si="16"/>
        <v>4.234950000000001</v>
      </c>
      <c r="J149" s="195">
        <v>0.199</v>
      </c>
      <c r="K149" s="174">
        <f t="shared" si="15"/>
        <v>0.199</v>
      </c>
      <c r="L149" s="292">
        <v>0.299</v>
      </c>
      <c r="M149" s="305">
        <f t="shared" si="17"/>
        <v>0</v>
      </c>
      <c r="N149" s="197">
        <f t="shared" si="18"/>
        <v>4.433950000000001</v>
      </c>
      <c r="O149" s="197">
        <f t="shared" si="19"/>
        <v>0</v>
      </c>
      <c r="P149" s="306">
        <f t="shared" si="20"/>
        <v>0</v>
      </c>
      <c r="Q149" s="199">
        <f t="shared" si="21"/>
        <v>0</v>
      </c>
    </row>
    <row r="150" spans="1:17" s="184" customFormat="1" ht="30" customHeight="1" thickBot="1" thickTop="1">
      <c r="A150" s="191"/>
      <c r="B150" s="206" t="s">
        <v>264</v>
      </c>
      <c r="C150" s="274" t="s">
        <v>747</v>
      </c>
      <c r="D150" s="265" t="s">
        <v>647</v>
      </c>
      <c r="E150" s="275">
        <v>50</v>
      </c>
      <c r="F150" s="275">
        <v>2</v>
      </c>
      <c r="G150" s="276">
        <v>100</v>
      </c>
      <c r="H150" s="198">
        <v>2.545</v>
      </c>
      <c r="I150" s="190">
        <f t="shared" si="16"/>
        <v>3.43575</v>
      </c>
      <c r="J150" s="195">
        <v>0.199</v>
      </c>
      <c r="K150" s="174">
        <f t="shared" si="15"/>
        <v>0.199</v>
      </c>
      <c r="L150" s="292">
        <v>0.299</v>
      </c>
      <c r="M150" s="305">
        <f t="shared" si="17"/>
        <v>0</v>
      </c>
      <c r="N150" s="197">
        <f t="shared" si="18"/>
        <v>3.63475</v>
      </c>
      <c r="O150" s="197">
        <f t="shared" si="19"/>
        <v>0</v>
      </c>
      <c r="P150" s="306">
        <f t="shared" si="20"/>
        <v>0</v>
      </c>
      <c r="Q150" s="199">
        <f t="shared" si="21"/>
        <v>0</v>
      </c>
    </row>
    <row r="151" spans="1:17" s="186" customFormat="1" ht="30" customHeight="1" thickBot="1" thickTop="1">
      <c r="A151" s="191"/>
      <c r="B151" s="205" t="s">
        <v>266</v>
      </c>
      <c r="C151" s="271" t="s">
        <v>748</v>
      </c>
      <c r="D151" s="264"/>
      <c r="E151" s="272">
        <v>18</v>
      </c>
      <c r="F151" s="272">
        <v>2</v>
      </c>
      <c r="G151" s="273">
        <v>36</v>
      </c>
      <c r="H151" s="198">
        <v>4.843000000000001</v>
      </c>
      <c r="I151" s="190">
        <f t="shared" si="16"/>
        <v>6.538050000000002</v>
      </c>
      <c r="J151" s="195">
        <v>0.199</v>
      </c>
      <c r="K151" s="174">
        <f t="shared" si="15"/>
        <v>0.199</v>
      </c>
      <c r="L151" s="292">
        <v>0.572</v>
      </c>
      <c r="M151" s="305">
        <f t="shared" si="17"/>
        <v>0</v>
      </c>
      <c r="N151" s="197">
        <f t="shared" si="18"/>
        <v>6.737050000000002</v>
      </c>
      <c r="O151" s="197">
        <f t="shared" si="19"/>
        <v>0</v>
      </c>
      <c r="P151" s="306">
        <f t="shared" si="20"/>
        <v>0</v>
      </c>
      <c r="Q151" s="199">
        <f t="shared" si="21"/>
        <v>0</v>
      </c>
    </row>
    <row r="152" spans="1:17" s="186" customFormat="1" ht="30" customHeight="1" thickBot="1" thickTop="1">
      <c r="A152" s="191"/>
      <c r="B152" s="205" t="s">
        <v>639</v>
      </c>
      <c r="C152" s="271" t="s">
        <v>749</v>
      </c>
      <c r="D152" s="264"/>
      <c r="E152" s="272">
        <v>18</v>
      </c>
      <c r="F152" s="272">
        <v>2</v>
      </c>
      <c r="G152" s="273">
        <v>36</v>
      </c>
      <c r="H152" s="198">
        <v>6.503000000000001</v>
      </c>
      <c r="I152" s="190">
        <f t="shared" si="16"/>
        <v>8.779050000000002</v>
      </c>
      <c r="J152" s="195">
        <v>0.199</v>
      </c>
      <c r="K152" s="174">
        <f t="shared" si="15"/>
        <v>0.199</v>
      </c>
      <c r="L152" s="292">
        <v>0.572</v>
      </c>
      <c r="M152" s="305">
        <f t="shared" si="17"/>
        <v>0</v>
      </c>
      <c r="N152" s="197">
        <f t="shared" si="18"/>
        <v>8.978050000000001</v>
      </c>
      <c r="O152" s="197">
        <f t="shared" si="19"/>
        <v>0</v>
      </c>
      <c r="P152" s="306">
        <f>(O152-(O152*$Q$9))</f>
        <v>0</v>
      </c>
      <c r="Q152" s="199">
        <f>(O152-(O152*$Q$9)+M152)</f>
        <v>0</v>
      </c>
    </row>
    <row r="153" spans="1:17" s="184" customFormat="1" ht="30" customHeight="1" thickBot="1" thickTop="1">
      <c r="A153" s="191"/>
      <c r="B153" s="205" t="s">
        <v>270</v>
      </c>
      <c r="C153" s="271" t="s">
        <v>750</v>
      </c>
      <c r="D153" s="264"/>
      <c r="E153" s="272">
        <v>21</v>
      </c>
      <c r="F153" s="272">
        <v>1</v>
      </c>
      <c r="G153" s="273">
        <v>21</v>
      </c>
      <c r="H153" s="198">
        <v>5.745</v>
      </c>
      <c r="I153" s="190">
        <f t="shared" si="16"/>
        <v>7.755750000000001</v>
      </c>
      <c r="J153" s="195">
        <v>0.199</v>
      </c>
      <c r="K153" s="174">
        <f aca="true" t="shared" si="22" ref="K153:K184">SUM(J153:J153)</f>
        <v>0.199</v>
      </c>
      <c r="L153" s="292">
        <v>0</v>
      </c>
      <c r="M153" s="305">
        <f t="shared" si="17"/>
        <v>0</v>
      </c>
      <c r="N153" s="197">
        <f t="shared" si="18"/>
        <v>7.954750000000001</v>
      </c>
      <c r="O153" s="197">
        <f t="shared" si="19"/>
        <v>0</v>
      </c>
      <c r="P153" s="306">
        <f t="shared" si="20"/>
        <v>0</v>
      </c>
      <c r="Q153" s="199">
        <f t="shared" si="21"/>
        <v>0</v>
      </c>
    </row>
    <row r="154" spans="1:17" s="184" customFormat="1" ht="30" customHeight="1" thickBot="1" thickTop="1">
      <c r="A154" s="191"/>
      <c r="B154" s="206" t="s">
        <v>269</v>
      </c>
      <c r="C154" s="274" t="s">
        <v>750</v>
      </c>
      <c r="D154" s="265" t="s">
        <v>647</v>
      </c>
      <c r="E154" s="275">
        <v>36</v>
      </c>
      <c r="F154" s="275">
        <v>2</v>
      </c>
      <c r="G154" s="276">
        <v>72</v>
      </c>
      <c r="H154" s="198">
        <v>4.677</v>
      </c>
      <c r="I154" s="190">
        <f t="shared" si="16"/>
        <v>6.31395</v>
      </c>
      <c r="J154" s="195">
        <v>0.199</v>
      </c>
      <c r="K154" s="174">
        <f t="shared" si="22"/>
        <v>0.199</v>
      </c>
      <c r="L154" s="292">
        <v>0</v>
      </c>
      <c r="M154" s="305">
        <f t="shared" si="17"/>
        <v>0</v>
      </c>
      <c r="N154" s="197">
        <f t="shared" si="18"/>
        <v>6.51295</v>
      </c>
      <c r="O154" s="197">
        <f t="shared" si="19"/>
        <v>0</v>
      </c>
      <c r="P154" s="306">
        <f t="shared" si="20"/>
        <v>0</v>
      </c>
      <c r="Q154" s="199">
        <f t="shared" si="21"/>
        <v>0</v>
      </c>
    </row>
    <row r="155" spans="1:17" s="184" customFormat="1" ht="30" customHeight="1" thickBot="1" thickTop="1">
      <c r="A155" s="191"/>
      <c r="B155" s="205" t="s">
        <v>268</v>
      </c>
      <c r="C155" s="271" t="s">
        <v>751</v>
      </c>
      <c r="D155" s="264"/>
      <c r="E155" s="272">
        <v>21</v>
      </c>
      <c r="F155" s="272">
        <v>1</v>
      </c>
      <c r="G155" s="273">
        <v>21</v>
      </c>
      <c r="H155" s="198">
        <v>5.745</v>
      </c>
      <c r="I155" s="190">
        <f t="shared" si="16"/>
        <v>7.755750000000001</v>
      </c>
      <c r="J155" s="195">
        <v>0.199</v>
      </c>
      <c r="K155" s="174">
        <f t="shared" si="22"/>
        <v>0.199</v>
      </c>
      <c r="L155" s="292">
        <v>0</v>
      </c>
      <c r="M155" s="305">
        <f t="shared" si="17"/>
        <v>0</v>
      </c>
      <c r="N155" s="197">
        <f t="shared" si="18"/>
        <v>7.954750000000001</v>
      </c>
      <c r="O155" s="197">
        <f t="shared" si="19"/>
        <v>0</v>
      </c>
      <c r="P155" s="306">
        <f t="shared" si="20"/>
        <v>0</v>
      </c>
      <c r="Q155" s="199">
        <f t="shared" si="21"/>
        <v>0</v>
      </c>
    </row>
    <row r="156" spans="1:17" s="186" customFormat="1" ht="30" customHeight="1" thickBot="1" thickTop="1">
      <c r="A156" s="191"/>
      <c r="B156" s="206" t="s">
        <v>267</v>
      </c>
      <c r="C156" s="274" t="s">
        <v>751</v>
      </c>
      <c r="D156" s="265" t="s">
        <v>647</v>
      </c>
      <c r="E156" s="275">
        <v>36</v>
      </c>
      <c r="F156" s="275">
        <v>2</v>
      </c>
      <c r="G156" s="276">
        <v>72</v>
      </c>
      <c r="H156" s="198">
        <v>4.839</v>
      </c>
      <c r="I156" s="190">
        <f t="shared" si="16"/>
        <v>6.532650000000001</v>
      </c>
      <c r="J156" s="195">
        <v>0.199</v>
      </c>
      <c r="K156" s="174">
        <f t="shared" si="22"/>
        <v>0.199</v>
      </c>
      <c r="L156" s="292">
        <v>0</v>
      </c>
      <c r="M156" s="305">
        <f t="shared" si="17"/>
        <v>0</v>
      </c>
      <c r="N156" s="197">
        <f t="shared" si="18"/>
        <v>6.731650000000001</v>
      </c>
      <c r="O156" s="197">
        <f t="shared" si="19"/>
        <v>0</v>
      </c>
      <c r="P156" s="306">
        <f t="shared" si="20"/>
        <v>0</v>
      </c>
      <c r="Q156" s="199">
        <f t="shared" si="21"/>
        <v>0</v>
      </c>
    </row>
    <row r="157" spans="1:17" s="186" customFormat="1" ht="30" customHeight="1" thickBot="1" thickTop="1">
      <c r="A157" s="191"/>
      <c r="B157" s="205" t="s">
        <v>271</v>
      </c>
      <c r="C157" s="271" t="s">
        <v>752</v>
      </c>
      <c r="D157" s="264"/>
      <c r="E157" s="272">
        <v>21</v>
      </c>
      <c r="F157" s="272">
        <v>1</v>
      </c>
      <c r="G157" s="273">
        <v>21</v>
      </c>
      <c r="H157" s="198">
        <v>6.685</v>
      </c>
      <c r="I157" s="190">
        <f t="shared" si="16"/>
        <v>9.024750000000001</v>
      </c>
      <c r="J157" s="195">
        <v>0.199</v>
      </c>
      <c r="K157" s="174">
        <f t="shared" si="22"/>
        <v>0.199</v>
      </c>
      <c r="L157" s="292">
        <v>0.266</v>
      </c>
      <c r="M157" s="305">
        <f t="shared" si="17"/>
        <v>0</v>
      </c>
      <c r="N157" s="197">
        <f t="shared" si="18"/>
        <v>9.22375</v>
      </c>
      <c r="O157" s="197">
        <f t="shared" si="19"/>
        <v>0</v>
      </c>
      <c r="P157" s="306">
        <f t="shared" si="20"/>
        <v>0</v>
      </c>
      <c r="Q157" s="199">
        <f t="shared" si="21"/>
        <v>0</v>
      </c>
    </row>
    <row r="158" spans="1:17" s="186" customFormat="1" ht="30" customHeight="1" thickBot="1" thickTop="1">
      <c r="A158" s="191"/>
      <c r="B158" s="205" t="s">
        <v>273</v>
      </c>
      <c r="C158" s="271" t="s">
        <v>753</v>
      </c>
      <c r="D158" s="264"/>
      <c r="E158" s="272">
        <v>21</v>
      </c>
      <c r="F158" s="272">
        <v>1</v>
      </c>
      <c r="G158" s="273">
        <v>21</v>
      </c>
      <c r="H158" s="198">
        <v>7.455</v>
      </c>
      <c r="I158" s="190">
        <f t="shared" si="16"/>
        <v>10.064250000000001</v>
      </c>
      <c r="J158" s="195">
        <v>0.199</v>
      </c>
      <c r="K158" s="174">
        <f t="shared" si="22"/>
        <v>0.199</v>
      </c>
      <c r="L158" s="292">
        <v>0</v>
      </c>
      <c r="M158" s="305">
        <f t="shared" si="17"/>
        <v>0</v>
      </c>
      <c r="N158" s="197">
        <f t="shared" si="18"/>
        <v>10.263250000000001</v>
      </c>
      <c r="O158" s="197">
        <f t="shared" si="19"/>
        <v>0</v>
      </c>
      <c r="P158" s="306">
        <f t="shared" si="20"/>
        <v>0</v>
      </c>
      <c r="Q158" s="199">
        <f t="shared" si="21"/>
        <v>0</v>
      </c>
    </row>
    <row r="159" spans="1:17" s="186" customFormat="1" ht="30" customHeight="1" thickBot="1" thickTop="1">
      <c r="A159" s="191"/>
      <c r="B159" s="206" t="s">
        <v>272</v>
      </c>
      <c r="C159" s="274" t="s">
        <v>753</v>
      </c>
      <c r="D159" s="265" t="s">
        <v>647</v>
      </c>
      <c r="E159" s="275">
        <v>36</v>
      </c>
      <c r="F159" s="275">
        <v>2</v>
      </c>
      <c r="G159" s="276">
        <v>72</v>
      </c>
      <c r="H159" s="198">
        <v>6.297000000000001</v>
      </c>
      <c r="I159" s="190">
        <f t="shared" si="16"/>
        <v>8.500950000000001</v>
      </c>
      <c r="J159" s="195">
        <v>0.199</v>
      </c>
      <c r="K159" s="174">
        <f t="shared" si="22"/>
        <v>0.199</v>
      </c>
      <c r="L159" s="292">
        <v>0</v>
      </c>
      <c r="M159" s="305">
        <f t="shared" si="17"/>
        <v>0</v>
      </c>
      <c r="N159" s="197">
        <f t="shared" si="18"/>
        <v>8.699950000000001</v>
      </c>
      <c r="O159" s="197">
        <f t="shared" si="19"/>
        <v>0</v>
      </c>
      <c r="P159" s="306">
        <f t="shared" si="20"/>
        <v>0</v>
      </c>
      <c r="Q159" s="199">
        <f t="shared" si="21"/>
        <v>0</v>
      </c>
    </row>
    <row r="160" spans="1:17" s="186" customFormat="1" ht="30" customHeight="1" thickBot="1" thickTop="1">
      <c r="A160" s="191"/>
      <c r="B160" s="205" t="s">
        <v>299</v>
      </c>
      <c r="C160" s="271" t="s">
        <v>754</v>
      </c>
      <c r="D160" s="264"/>
      <c r="E160" s="272">
        <v>21</v>
      </c>
      <c r="F160" s="272">
        <v>1</v>
      </c>
      <c r="G160" s="273">
        <v>21</v>
      </c>
      <c r="H160" s="198">
        <v>8.075000000000001</v>
      </c>
      <c r="I160" s="190">
        <f t="shared" si="16"/>
        <v>10.901250000000003</v>
      </c>
      <c r="J160" s="195">
        <v>0.199</v>
      </c>
      <c r="K160" s="174">
        <f t="shared" si="22"/>
        <v>0.199</v>
      </c>
      <c r="L160" s="292">
        <v>1.35</v>
      </c>
      <c r="M160" s="305">
        <f t="shared" si="17"/>
        <v>0</v>
      </c>
      <c r="N160" s="197">
        <f t="shared" si="18"/>
        <v>11.100250000000003</v>
      </c>
      <c r="O160" s="197">
        <f t="shared" si="19"/>
        <v>0</v>
      </c>
      <c r="P160" s="306">
        <f t="shared" si="20"/>
        <v>0</v>
      </c>
      <c r="Q160" s="199">
        <f t="shared" si="21"/>
        <v>0</v>
      </c>
    </row>
    <row r="161" spans="1:17" s="186" customFormat="1" ht="30" customHeight="1" thickBot="1" thickTop="1">
      <c r="A161" s="191"/>
      <c r="B161" s="206" t="s">
        <v>298</v>
      </c>
      <c r="C161" s="274" t="s">
        <v>754</v>
      </c>
      <c r="D161" s="265" t="s">
        <v>647</v>
      </c>
      <c r="E161" s="275">
        <v>36</v>
      </c>
      <c r="F161" s="275">
        <v>2</v>
      </c>
      <c r="G161" s="276">
        <v>72</v>
      </c>
      <c r="H161" s="198">
        <v>6.944</v>
      </c>
      <c r="I161" s="190">
        <f t="shared" si="16"/>
        <v>9.374400000000001</v>
      </c>
      <c r="J161" s="195">
        <v>0.199</v>
      </c>
      <c r="K161" s="174">
        <f t="shared" si="22"/>
        <v>0.199</v>
      </c>
      <c r="L161" s="292">
        <v>1.35</v>
      </c>
      <c r="M161" s="305">
        <f t="shared" si="17"/>
        <v>0</v>
      </c>
      <c r="N161" s="197">
        <f t="shared" si="18"/>
        <v>9.573400000000001</v>
      </c>
      <c r="O161" s="197">
        <f t="shared" si="19"/>
        <v>0</v>
      </c>
      <c r="P161" s="306">
        <f t="shared" si="20"/>
        <v>0</v>
      </c>
      <c r="Q161" s="199">
        <f t="shared" si="21"/>
        <v>0</v>
      </c>
    </row>
    <row r="162" spans="1:17" s="184" customFormat="1" ht="30" customHeight="1" thickBot="1" thickTop="1">
      <c r="A162" s="191"/>
      <c r="B162" s="205" t="s">
        <v>275</v>
      </c>
      <c r="C162" s="271" t="s">
        <v>755</v>
      </c>
      <c r="D162" s="264"/>
      <c r="E162" s="272">
        <v>21</v>
      </c>
      <c r="F162" s="272">
        <v>1</v>
      </c>
      <c r="G162" s="273">
        <v>21</v>
      </c>
      <c r="H162" s="198">
        <v>6.705000000000001</v>
      </c>
      <c r="I162" s="190">
        <f t="shared" si="16"/>
        <v>9.051750000000002</v>
      </c>
      <c r="J162" s="195">
        <v>0.199</v>
      </c>
      <c r="K162" s="174">
        <f t="shared" si="22"/>
        <v>0.199</v>
      </c>
      <c r="L162" s="292">
        <v>0.572</v>
      </c>
      <c r="M162" s="305">
        <f t="shared" si="17"/>
        <v>0</v>
      </c>
      <c r="N162" s="197">
        <f t="shared" si="18"/>
        <v>9.250750000000002</v>
      </c>
      <c r="O162" s="197">
        <f t="shared" si="19"/>
        <v>0</v>
      </c>
      <c r="P162" s="306">
        <f t="shared" si="20"/>
        <v>0</v>
      </c>
      <c r="Q162" s="199">
        <f t="shared" si="21"/>
        <v>0</v>
      </c>
    </row>
    <row r="163" spans="1:17" s="184" customFormat="1" ht="30" customHeight="1" thickBot="1" thickTop="1">
      <c r="A163" s="191"/>
      <c r="B163" s="206" t="s">
        <v>274</v>
      </c>
      <c r="C163" s="274" t="s">
        <v>755</v>
      </c>
      <c r="D163" s="265" t="s">
        <v>647</v>
      </c>
      <c r="E163" s="275">
        <v>36</v>
      </c>
      <c r="F163" s="275">
        <v>2</v>
      </c>
      <c r="G163" s="276">
        <v>72</v>
      </c>
      <c r="H163" s="198">
        <v>5.7138</v>
      </c>
      <c r="I163" s="190">
        <f t="shared" si="16"/>
        <v>7.71363</v>
      </c>
      <c r="J163" s="195">
        <v>0.199</v>
      </c>
      <c r="K163" s="174">
        <f t="shared" si="22"/>
        <v>0.199</v>
      </c>
      <c r="L163" s="292">
        <v>0.572</v>
      </c>
      <c r="M163" s="305">
        <f t="shared" si="17"/>
        <v>0</v>
      </c>
      <c r="N163" s="197">
        <f t="shared" si="18"/>
        <v>7.91263</v>
      </c>
      <c r="O163" s="197">
        <f t="shared" si="19"/>
        <v>0</v>
      </c>
      <c r="P163" s="306">
        <f t="shared" si="20"/>
        <v>0</v>
      </c>
      <c r="Q163" s="199">
        <f t="shared" si="21"/>
        <v>0</v>
      </c>
    </row>
    <row r="164" spans="1:17" s="186" customFormat="1" ht="30" customHeight="1" thickBot="1" thickTop="1">
      <c r="A164" s="191"/>
      <c r="B164" s="205" t="s">
        <v>277</v>
      </c>
      <c r="C164" s="271" t="s">
        <v>756</v>
      </c>
      <c r="D164" s="264"/>
      <c r="E164" s="272">
        <v>21</v>
      </c>
      <c r="F164" s="272">
        <v>1</v>
      </c>
      <c r="G164" s="273">
        <v>21</v>
      </c>
      <c r="H164" s="198">
        <v>6.705000000000001</v>
      </c>
      <c r="I164" s="190">
        <f t="shared" si="16"/>
        <v>9.051750000000002</v>
      </c>
      <c r="J164" s="195">
        <v>0.199</v>
      </c>
      <c r="K164" s="174">
        <f t="shared" si="22"/>
        <v>0.199</v>
      </c>
      <c r="L164" s="292">
        <v>0.572</v>
      </c>
      <c r="M164" s="305">
        <f t="shared" si="17"/>
        <v>0</v>
      </c>
      <c r="N164" s="197">
        <f t="shared" si="18"/>
        <v>9.250750000000002</v>
      </c>
      <c r="O164" s="197">
        <f t="shared" si="19"/>
        <v>0</v>
      </c>
      <c r="P164" s="306">
        <f t="shared" si="20"/>
        <v>0</v>
      </c>
      <c r="Q164" s="199">
        <f t="shared" si="21"/>
        <v>0</v>
      </c>
    </row>
    <row r="165" spans="1:17" s="22" customFormat="1" ht="30" customHeight="1" thickBot="1" thickTop="1">
      <c r="A165" s="191"/>
      <c r="B165" s="206" t="s">
        <v>276</v>
      </c>
      <c r="C165" s="274" t="s">
        <v>756</v>
      </c>
      <c r="D165" s="265" t="s">
        <v>647</v>
      </c>
      <c r="E165" s="275">
        <v>36</v>
      </c>
      <c r="F165" s="275">
        <v>2</v>
      </c>
      <c r="G165" s="276">
        <v>72</v>
      </c>
      <c r="H165" s="198">
        <v>5.7138</v>
      </c>
      <c r="I165" s="190">
        <f t="shared" si="16"/>
        <v>7.71363</v>
      </c>
      <c r="J165" s="195">
        <v>0.199</v>
      </c>
      <c r="K165" s="174">
        <f t="shared" si="22"/>
        <v>0.199</v>
      </c>
      <c r="L165" s="292">
        <v>0.572</v>
      </c>
      <c r="M165" s="305">
        <f t="shared" si="17"/>
        <v>0</v>
      </c>
      <c r="N165" s="197">
        <f t="shared" si="18"/>
        <v>7.91263</v>
      </c>
      <c r="O165" s="197">
        <f t="shared" si="19"/>
        <v>0</v>
      </c>
      <c r="P165" s="306">
        <f t="shared" si="20"/>
        <v>0</v>
      </c>
      <c r="Q165" s="199">
        <f t="shared" si="21"/>
        <v>0</v>
      </c>
    </row>
    <row r="166" spans="1:17" s="186" customFormat="1" ht="30" customHeight="1" thickBot="1" thickTop="1">
      <c r="A166" s="191"/>
      <c r="B166" s="205" t="s">
        <v>279</v>
      </c>
      <c r="C166" s="271" t="s">
        <v>757</v>
      </c>
      <c r="D166" s="264"/>
      <c r="E166" s="272">
        <v>21</v>
      </c>
      <c r="F166" s="272">
        <v>1</v>
      </c>
      <c r="G166" s="273">
        <v>21</v>
      </c>
      <c r="H166" s="198">
        <v>6.705000000000001</v>
      </c>
      <c r="I166" s="190">
        <f t="shared" si="16"/>
        <v>9.051750000000002</v>
      </c>
      <c r="J166" s="195">
        <v>0.199</v>
      </c>
      <c r="K166" s="174">
        <f t="shared" si="22"/>
        <v>0.199</v>
      </c>
      <c r="L166" s="292">
        <v>0.572</v>
      </c>
      <c r="M166" s="305">
        <f t="shared" si="17"/>
        <v>0</v>
      </c>
      <c r="N166" s="197">
        <f t="shared" si="18"/>
        <v>9.250750000000002</v>
      </c>
      <c r="O166" s="197">
        <f t="shared" si="19"/>
        <v>0</v>
      </c>
      <c r="P166" s="306">
        <f t="shared" si="20"/>
        <v>0</v>
      </c>
      <c r="Q166" s="199">
        <f t="shared" si="21"/>
        <v>0</v>
      </c>
    </row>
    <row r="167" spans="1:17" s="186" customFormat="1" ht="30" customHeight="1" thickBot="1" thickTop="1">
      <c r="A167" s="191"/>
      <c r="B167" s="206" t="s">
        <v>278</v>
      </c>
      <c r="C167" s="274" t="s">
        <v>757</v>
      </c>
      <c r="D167" s="265" t="s">
        <v>647</v>
      </c>
      <c r="E167" s="275">
        <v>36</v>
      </c>
      <c r="F167" s="275">
        <v>2</v>
      </c>
      <c r="G167" s="276">
        <v>72</v>
      </c>
      <c r="H167" s="198">
        <v>5.7138</v>
      </c>
      <c r="I167" s="190">
        <f t="shared" si="16"/>
        <v>7.71363</v>
      </c>
      <c r="J167" s="195">
        <v>0.199</v>
      </c>
      <c r="K167" s="174">
        <f t="shared" si="22"/>
        <v>0.199</v>
      </c>
      <c r="L167" s="292">
        <v>0.572</v>
      </c>
      <c r="M167" s="305">
        <f t="shared" si="17"/>
        <v>0</v>
      </c>
      <c r="N167" s="197">
        <f t="shared" si="18"/>
        <v>7.91263</v>
      </c>
      <c r="O167" s="197">
        <f t="shared" si="19"/>
        <v>0</v>
      </c>
      <c r="P167" s="306">
        <f t="shared" si="20"/>
        <v>0</v>
      </c>
      <c r="Q167" s="199">
        <f t="shared" si="21"/>
        <v>0</v>
      </c>
    </row>
    <row r="168" spans="1:17" s="186" customFormat="1" ht="30" customHeight="1" thickBot="1" thickTop="1">
      <c r="A168" s="191"/>
      <c r="B168" s="205" t="s">
        <v>281</v>
      </c>
      <c r="C168" s="271" t="s">
        <v>758</v>
      </c>
      <c r="D168" s="264"/>
      <c r="E168" s="272">
        <v>21</v>
      </c>
      <c r="F168" s="272">
        <v>1</v>
      </c>
      <c r="G168" s="273">
        <v>21</v>
      </c>
      <c r="H168" s="198">
        <v>6.705000000000001</v>
      </c>
      <c r="I168" s="190">
        <f t="shared" si="16"/>
        <v>9.051750000000002</v>
      </c>
      <c r="J168" s="195">
        <v>0.199</v>
      </c>
      <c r="K168" s="174">
        <f t="shared" si="22"/>
        <v>0.199</v>
      </c>
      <c r="L168" s="292">
        <v>0.572</v>
      </c>
      <c r="M168" s="305">
        <f t="shared" si="17"/>
        <v>0</v>
      </c>
      <c r="N168" s="197">
        <f t="shared" si="18"/>
        <v>9.250750000000002</v>
      </c>
      <c r="O168" s="197">
        <f t="shared" si="19"/>
        <v>0</v>
      </c>
      <c r="P168" s="306">
        <f t="shared" si="20"/>
        <v>0</v>
      </c>
      <c r="Q168" s="199">
        <f t="shared" si="21"/>
        <v>0</v>
      </c>
    </row>
    <row r="169" spans="1:17" s="186" customFormat="1" ht="30" customHeight="1" thickBot="1" thickTop="1">
      <c r="A169" s="191"/>
      <c r="B169" s="206" t="s">
        <v>280</v>
      </c>
      <c r="C169" s="274" t="s">
        <v>758</v>
      </c>
      <c r="D169" s="265" t="s">
        <v>647</v>
      </c>
      <c r="E169" s="275">
        <v>36</v>
      </c>
      <c r="F169" s="275">
        <v>2</v>
      </c>
      <c r="G169" s="276">
        <v>72</v>
      </c>
      <c r="H169" s="198">
        <v>5.7138</v>
      </c>
      <c r="I169" s="190">
        <f t="shared" si="16"/>
        <v>7.71363</v>
      </c>
      <c r="J169" s="195">
        <v>0.199</v>
      </c>
      <c r="K169" s="174">
        <f t="shared" si="22"/>
        <v>0.199</v>
      </c>
      <c r="L169" s="292">
        <v>0.572</v>
      </c>
      <c r="M169" s="305">
        <f t="shared" si="17"/>
        <v>0</v>
      </c>
      <c r="N169" s="197">
        <f t="shared" si="18"/>
        <v>7.91263</v>
      </c>
      <c r="O169" s="197">
        <f t="shared" si="19"/>
        <v>0</v>
      </c>
      <c r="P169" s="306">
        <f t="shared" si="20"/>
        <v>0</v>
      </c>
      <c r="Q169" s="199">
        <f t="shared" si="21"/>
        <v>0</v>
      </c>
    </row>
    <row r="170" spans="1:17" s="186" customFormat="1" ht="30" customHeight="1" thickBot="1" thickTop="1">
      <c r="A170" s="191"/>
      <c r="B170" s="205" t="s">
        <v>283</v>
      </c>
      <c r="C170" s="271" t="s">
        <v>759</v>
      </c>
      <c r="D170" s="264"/>
      <c r="E170" s="272">
        <v>21</v>
      </c>
      <c r="F170" s="272">
        <v>1</v>
      </c>
      <c r="G170" s="273">
        <v>21</v>
      </c>
      <c r="H170" s="198">
        <v>6.705000000000001</v>
      </c>
      <c r="I170" s="190">
        <f t="shared" si="16"/>
        <v>9.051750000000002</v>
      </c>
      <c r="J170" s="195">
        <v>0.199</v>
      </c>
      <c r="K170" s="174">
        <f t="shared" si="22"/>
        <v>0.199</v>
      </c>
      <c r="L170" s="292">
        <v>0.572</v>
      </c>
      <c r="M170" s="305">
        <f t="shared" si="17"/>
        <v>0</v>
      </c>
      <c r="N170" s="197">
        <f t="shared" si="18"/>
        <v>9.250750000000002</v>
      </c>
      <c r="O170" s="197">
        <f t="shared" si="19"/>
        <v>0</v>
      </c>
      <c r="P170" s="306">
        <f t="shared" si="20"/>
        <v>0</v>
      </c>
      <c r="Q170" s="199">
        <f t="shared" si="21"/>
        <v>0</v>
      </c>
    </row>
    <row r="171" spans="1:17" s="186" customFormat="1" ht="30" customHeight="1" thickBot="1" thickTop="1">
      <c r="A171" s="191"/>
      <c r="B171" s="206" t="s">
        <v>282</v>
      </c>
      <c r="C171" s="274" t="s">
        <v>759</v>
      </c>
      <c r="D171" s="265" t="s">
        <v>647</v>
      </c>
      <c r="E171" s="275">
        <v>36</v>
      </c>
      <c r="F171" s="275">
        <v>2</v>
      </c>
      <c r="G171" s="276">
        <v>72</v>
      </c>
      <c r="H171" s="198">
        <v>5.7138</v>
      </c>
      <c r="I171" s="190">
        <f t="shared" si="16"/>
        <v>7.71363</v>
      </c>
      <c r="J171" s="195">
        <v>0.199</v>
      </c>
      <c r="K171" s="174">
        <f t="shared" si="22"/>
        <v>0.199</v>
      </c>
      <c r="L171" s="292">
        <v>0.572</v>
      </c>
      <c r="M171" s="305">
        <f t="shared" si="17"/>
        <v>0</v>
      </c>
      <c r="N171" s="197">
        <f t="shared" si="18"/>
        <v>7.91263</v>
      </c>
      <c r="O171" s="197">
        <f t="shared" si="19"/>
        <v>0</v>
      </c>
      <c r="P171" s="306">
        <f t="shared" si="20"/>
        <v>0</v>
      </c>
      <c r="Q171" s="199">
        <f t="shared" si="21"/>
        <v>0</v>
      </c>
    </row>
    <row r="172" spans="1:17" s="184" customFormat="1" ht="30" customHeight="1" thickBot="1" thickTop="1">
      <c r="A172" s="191"/>
      <c r="B172" s="205" t="s">
        <v>285</v>
      </c>
      <c r="C172" s="271" t="s">
        <v>760</v>
      </c>
      <c r="D172" s="264"/>
      <c r="E172" s="272">
        <v>21</v>
      </c>
      <c r="F172" s="272">
        <v>1</v>
      </c>
      <c r="G172" s="273">
        <v>21</v>
      </c>
      <c r="H172" s="198">
        <v>6.705000000000001</v>
      </c>
      <c r="I172" s="190">
        <f t="shared" si="16"/>
        <v>9.051750000000002</v>
      </c>
      <c r="J172" s="195">
        <v>0.199</v>
      </c>
      <c r="K172" s="174">
        <f t="shared" si="22"/>
        <v>0.199</v>
      </c>
      <c r="L172" s="292">
        <v>0.572</v>
      </c>
      <c r="M172" s="305">
        <f t="shared" si="17"/>
        <v>0</v>
      </c>
      <c r="N172" s="197">
        <f t="shared" si="18"/>
        <v>9.250750000000002</v>
      </c>
      <c r="O172" s="197">
        <f t="shared" si="19"/>
        <v>0</v>
      </c>
      <c r="P172" s="306">
        <f t="shared" si="20"/>
        <v>0</v>
      </c>
      <c r="Q172" s="199">
        <f t="shared" si="21"/>
        <v>0</v>
      </c>
    </row>
    <row r="173" spans="1:17" s="184" customFormat="1" ht="30" customHeight="1" thickBot="1" thickTop="1">
      <c r="A173" s="191"/>
      <c r="B173" s="206" t="s">
        <v>284</v>
      </c>
      <c r="C173" s="274" t="s">
        <v>760</v>
      </c>
      <c r="D173" s="265" t="s">
        <v>647</v>
      </c>
      <c r="E173" s="275">
        <v>36</v>
      </c>
      <c r="F173" s="275">
        <v>2</v>
      </c>
      <c r="G173" s="276">
        <v>72</v>
      </c>
      <c r="H173" s="198">
        <v>5.7138</v>
      </c>
      <c r="I173" s="190">
        <f t="shared" si="16"/>
        <v>7.71363</v>
      </c>
      <c r="J173" s="195">
        <v>0.199</v>
      </c>
      <c r="K173" s="174">
        <f t="shared" si="22"/>
        <v>0.199</v>
      </c>
      <c r="L173" s="292">
        <v>0.572</v>
      </c>
      <c r="M173" s="305">
        <f t="shared" si="17"/>
        <v>0</v>
      </c>
      <c r="N173" s="197">
        <f t="shared" si="18"/>
        <v>7.91263</v>
      </c>
      <c r="O173" s="197">
        <f t="shared" si="19"/>
        <v>0</v>
      </c>
      <c r="P173" s="306">
        <f t="shared" si="20"/>
        <v>0</v>
      </c>
      <c r="Q173" s="199">
        <f t="shared" si="21"/>
        <v>0</v>
      </c>
    </row>
    <row r="174" spans="1:17" s="184" customFormat="1" ht="30" customHeight="1" thickBot="1" thickTop="1">
      <c r="A174" s="191"/>
      <c r="B174" s="205" t="s">
        <v>287</v>
      </c>
      <c r="C174" s="271" t="s">
        <v>761</v>
      </c>
      <c r="D174" s="264"/>
      <c r="E174" s="272">
        <v>21</v>
      </c>
      <c r="F174" s="272">
        <v>1</v>
      </c>
      <c r="G174" s="273">
        <v>21</v>
      </c>
      <c r="H174" s="198">
        <v>6.705000000000001</v>
      </c>
      <c r="I174" s="190">
        <f t="shared" si="16"/>
        <v>9.051750000000002</v>
      </c>
      <c r="J174" s="195">
        <v>0.199</v>
      </c>
      <c r="K174" s="174">
        <f t="shared" si="22"/>
        <v>0.199</v>
      </c>
      <c r="L174" s="292">
        <v>0.572</v>
      </c>
      <c r="M174" s="305">
        <f t="shared" si="17"/>
        <v>0</v>
      </c>
      <c r="N174" s="197">
        <f t="shared" si="18"/>
        <v>9.250750000000002</v>
      </c>
      <c r="O174" s="197">
        <f t="shared" si="19"/>
        <v>0</v>
      </c>
      <c r="P174" s="306">
        <f t="shared" si="20"/>
        <v>0</v>
      </c>
      <c r="Q174" s="199">
        <f t="shared" si="21"/>
        <v>0</v>
      </c>
    </row>
    <row r="175" spans="1:17" s="184" customFormat="1" ht="30" customHeight="1" thickBot="1" thickTop="1">
      <c r="A175" s="191"/>
      <c r="B175" s="206" t="s">
        <v>286</v>
      </c>
      <c r="C175" s="274" t="s">
        <v>761</v>
      </c>
      <c r="D175" s="265" t="s">
        <v>647</v>
      </c>
      <c r="E175" s="275">
        <v>36</v>
      </c>
      <c r="F175" s="275">
        <v>2</v>
      </c>
      <c r="G175" s="276">
        <v>72</v>
      </c>
      <c r="H175" s="198">
        <v>5.7138</v>
      </c>
      <c r="I175" s="190">
        <f t="shared" si="16"/>
        <v>7.71363</v>
      </c>
      <c r="J175" s="195">
        <v>0.199</v>
      </c>
      <c r="K175" s="174">
        <f t="shared" si="22"/>
        <v>0.199</v>
      </c>
      <c r="L175" s="292">
        <v>0.572</v>
      </c>
      <c r="M175" s="305">
        <f t="shared" si="17"/>
        <v>0</v>
      </c>
      <c r="N175" s="197">
        <f t="shared" si="18"/>
        <v>7.91263</v>
      </c>
      <c r="O175" s="197">
        <f t="shared" si="19"/>
        <v>0</v>
      </c>
      <c r="P175" s="306">
        <f t="shared" si="20"/>
        <v>0</v>
      </c>
      <c r="Q175" s="199">
        <f t="shared" si="21"/>
        <v>0</v>
      </c>
    </row>
    <row r="176" spans="1:17" s="184" customFormat="1" ht="30" customHeight="1" thickBot="1" thickTop="1">
      <c r="A176" s="191"/>
      <c r="B176" s="205" t="s">
        <v>289</v>
      </c>
      <c r="C176" s="271" t="s">
        <v>762</v>
      </c>
      <c r="D176" s="264"/>
      <c r="E176" s="272">
        <v>21</v>
      </c>
      <c r="F176" s="272">
        <v>1</v>
      </c>
      <c r="G176" s="273">
        <v>21</v>
      </c>
      <c r="H176" s="198">
        <v>6.705000000000001</v>
      </c>
      <c r="I176" s="190">
        <f t="shared" si="16"/>
        <v>9.051750000000002</v>
      </c>
      <c r="J176" s="195">
        <v>0.199</v>
      </c>
      <c r="K176" s="174">
        <f t="shared" si="22"/>
        <v>0.199</v>
      </c>
      <c r="L176" s="292">
        <v>0.572</v>
      </c>
      <c r="M176" s="305">
        <f t="shared" si="17"/>
        <v>0</v>
      </c>
      <c r="N176" s="197">
        <f t="shared" si="18"/>
        <v>9.250750000000002</v>
      </c>
      <c r="O176" s="197">
        <f t="shared" si="19"/>
        <v>0</v>
      </c>
      <c r="P176" s="306">
        <f t="shared" si="20"/>
        <v>0</v>
      </c>
      <c r="Q176" s="199">
        <f t="shared" si="21"/>
        <v>0</v>
      </c>
    </row>
    <row r="177" spans="1:17" s="184" customFormat="1" ht="30" customHeight="1" thickBot="1" thickTop="1">
      <c r="A177" s="191"/>
      <c r="B177" s="206" t="s">
        <v>288</v>
      </c>
      <c r="C177" s="274" t="s">
        <v>762</v>
      </c>
      <c r="D177" s="265" t="s">
        <v>647</v>
      </c>
      <c r="E177" s="275">
        <v>36</v>
      </c>
      <c r="F177" s="275">
        <v>2</v>
      </c>
      <c r="G177" s="276">
        <v>72</v>
      </c>
      <c r="H177" s="198">
        <v>5.7138</v>
      </c>
      <c r="I177" s="190">
        <f t="shared" si="16"/>
        <v>7.71363</v>
      </c>
      <c r="J177" s="195">
        <v>0.199</v>
      </c>
      <c r="K177" s="174">
        <f t="shared" si="22"/>
        <v>0.199</v>
      </c>
      <c r="L177" s="292">
        <v>0.572</v>
      </c>
      <c r="M177" s="305">
        <f t="shared" si="17"/>
        <v>0</v>
      </c>
      <c r="N177" s="197">
        <f t="shared" si="18"/>
        <v>7.91263</v>
      </c>
      <c r="O177" s="197">
        <f t="shared" si="19"/>
        <v>0</v>
      </c>
      <c r="P177" s="306">
        <f t="shared" si="20"/>
        <v>0</v>
      </c>
      <c r="Q177" s="199">
        <f t="shared" si="21"/>
        <v>0</v>
      </c>
    </row>
    <row r="178" spans="1:17" s="184" customFormat="1" ht="30" customHeight="1" thickBot="1" thickTop="1">
      <c r="A178" s="191"/>
      <c r="B178" s="205" t="s">
        <v>291</v>
      </c>
      <c r="C178" s="271" t="s">
        <v>763</v>
      </c>
      <c r="D178" s="264"/>
      <c r="E178" s="272">
        <v>21</v>
      </c>
      <c r="F178" s="272">
        <v>1</v>
      </c>
      <c r="G178" s="273">
        <v>21</v>
      </c>
      <c r="H178" s="198">
        <v>6.705000000000001</v>
      </c>
      <c r="I178" s="190">
        <f t="shared" si="16"/>
        <v>9.051750000000002</v>
      </c>
      <c r="J178" s="195">
        <v>0.199</v>
      </c>
      <c r="K178" s="174">
        <f t="shared" si="22"/>
        <v>0.199</v>
      </c>
      <c r="L178" s="292">
        <v>0.572</v>
      </c>
      <c r="M178" s="305">
        <f t="shared" si="17"/>
        <v>0</v>
      </c>
      <c r="N178" s="197">
        <f t="shared" si="18"/>
        <v>9.250750000000002</v>
      </c>
      <c r="O178" s="197">
        <f t="shared" si="19"/>
        <v>0</v>
      </c>
      <c r="P178" s="306">
        <f t="shared" si="20"/>
        <v>0</v>
      </c>
      <c r="Q178" s="199">
        <f t="shared" si="21"/>
        <v>0</v>
      </c>
    </row>
    <row r="179" spans="1:17" s="184" customFormat="1" ht="30" customHeight="1" thickBot="1" thickTop="1">
      <c r="A179" s="191"/>
      <c r="B179" s="206" t="s">
        <v>290</v>
      </c>
      <c r="C179" s="274" t="s">
        <v>763</v>
      </c>
      <c r="D179" s="265" t="s">
        <v>647</v>
      </c>
      <c r="E179" s="275">
        <v>36</v>
      </c>
      <c r="F179" s="275">
        <v>2</v>
      </c>
      <c r="G179" s="276">
        <v>72</v>
      </c>
      <c r="H179" s="198">
        <v>5.7138</v>
      </c>
      <c r="I179" s="190">
        <f t="shared" si="16"/>
        <v>7.71363</v>
      </c>
      <c r="J179" s="195">
        <v>0.199</v>
      </c>
      <c r="K179" s="174">
        <f t="shared" si="22"/>
        <v>0.199</v>
      </c>
      <c r="L179" s="292">
        <v>0.572</v>
      </c>
      <c r="M179" s="305">
        <f t="shared" si="17"/>
        <v>0</v>
      </c>
      <c r="N179" s="197">
        <f t="shared" si="18"/>
        <v>7.91263</v>
      </c>
      <c r="O179" s="197">
        <f t="shared" si="19"/>
        <v>0</v>
      </c>
      <c r="P179" s="306">
        <f t="shared" si="20"/>
        <v>0</v>
      </c>
      <c r="Q179" s="199">
        <f t="shared" si="21"/>
        <v>0</v>
      </c>
    </row>
    <row r="180" spans="1:17" s="184" customFormat="1" ht="30" customHeight="1" thickBot="1" thickTop="1">
      <c r="A180" s="191"/>
      <c r="B180" s="205" t="s">
        <v>293</v>
      </c>
      <c r="C180" s="271" t="s">
        <v>764</v>
      </c>
      <c r="D180" s="264"/>
      <c r="E180" s="272">
        <v>21</v>
      </c>
      <c r="F180" s="272">
        <v>1</v>
      </c>
      <c r="G180" s="273">
        <v>21</v>
      </c>
      <c r="H180" s="198">
        <v>6.705000000000001</v>
      </c>
      <c r="I180" s="190">
        <f t="shared" si="16"/>
        <v>9.051750000000002</v>
      </c>
      <c r="J180" s="195">
        <v>0.199</v>
      </c>
      <c r="K180" s="174">
        <f t="shared" si="22"/>
        <v>0.199</v>
      </c>
      <c r="L180" s="292">
        <v>0.572</v>
      </c>
      <c r="M180" s="305">
        <f t="shared" si="17"/>
        <v>0</v>
      </c>
      <c r="N180" s="197">
        <f t="shared" si="18"/>
        <v>9.250750000000002</v>
      </c>
      <c r="O180" s="197">
        <f t="shared" si="19"/>
        <v>0</v>
      </c>
      <c r="P180" s="306">
        <f t="shared" si="20"/>
        <v>0</v>
      </c>
      <c r="Q180" s="199">
        <f t="shared" si="21"/>
        <v>0</v>
      </c>
    </row>
    <row r="181" spans="1:17" s="184" customFormat="1" ht="30" customHeight="1" thickBot="1" thickTop="1">
      <c r="A181" s="191"/>
      <c r="B181" s="206" t="s">
        <v>292</v>
      </c>
      <c r="C181" s="274" t="s">
        <v>764</v>
      </c>
      <c r="D181" s="265" t="s">
        <v>647</v>
      </c>
      <c r="E181" s="275">
        <v>36</v>
      </c>
      <c r="F181" s="275">
        <v>2</v>
      </c>
      <c r="G181" s="276">
        <v>72</v>
      </c>
      <c r="H181" s="198">
        <v>5.7138</v>
      </c>
      <c r="I181" s="190">
        <f t="shared" si="16"/>
        <v>7.71363</v>
      </c>
      <c r="J181" s="195">
        <v>0.199</v>
      </c>
      <c r="K181" s="174">
        <f t="shared" si="22"/>
        <v>0.199</v>
      </c>
      <c r="L181" s="292">
        <v>0.572</v>
      </c>
      <c r="M181" s="305">
        <f t="shared" si="17"/>
        <v>0</v>
      </c>
      <c r="N181" s="197">
        <f t="shared" si="18"/>
        <v>7.91263</v>
      </c>
      <c r="O181" s="197">
        <f t="shared" si="19"/>
        <v>0</v>
      </c>
      <c r="P181" s="306">
        <f t="shared" si="20"/>
        <v>0</v>
      </c>
      <c r="Q181" s="199">
        <f t="shared" si="21"/>
        <v>0</v>
      </c>
    </row>
    <row r="182" spans="1:17" s="184" customFormat="1" ht="30" customHeight="1" thickBot="1" thickTop="1">
      <c r="A182" s="191"/>
      <c r="B182" s="207" t="s">
        <v>301</v>
      </c>
      <c r="C182" s="277" t="s">
        <v>765</v>
      </c>
      <c r="D182" s="266" t="s">
        <v>634</v>
      </c>
      <c r="E182" s="278">
        <v>21</v>
      </c>
      <c r="F182" s="278">
        <v>1</v>
      </c>
      <c r="G182" s="279">
        <v>21</v>
      </c>
      <c r="H182" s="198">
        <v>8.834999999999999</v>
      </c>
      <c r="I182" s="190">
        <f t="shared" si="16"/>
        <v>11.927249999999999</v>
      </c>
      <c r="J182" s="195">
        <v>0.199</v>
      </c>
      <c r="K182" s="174">
        <f t="shared" si="22"/>
        <v>0.199</v>
      </c>
      <c r="L182" s="292">
        <v>2.7</v>
      </c>
      <c r="M182" s="305">
        <f t="shared" si="17"/>
        <v>0</v>
      </c>
      <c r="N182" s="197">
        <f t="shared" si="18"/>
        <v>12.126249999999999</v>
      </c>
      <c r="O182" s="197">
        <f t="shared" si="19"/>
        <v>0</v>
      </c>
      <c r="P182" s="306">
        <f t="shared" si="20"/>
        <v>0</v>
      </c>
      <c r="Q182" s="199">
        <f t="shared" si="21"/>
        <v>0</v>
      </c>
    </row>
    <row r="183" spans="1:17" s="184" customFormat="1" ht="30" customHeight="1" thickBot="1" thickTop="1">
      <c r="A183" s="191"/>
      <c r="B183" s="207" t="s">
        <v>300</v>
      </c>
      <c r="C183" s="277" t="s">
        <v>765</v>
      </c>
      <c r="D183" s="266" t="s">
        <v>634</v>
      </c>
      <c r="E183" s="278">
        <v>36</v>
      </c>
      <c r="F183" s="278">
        <v>2</v>
      </c>
      <c r="G183" s="279">
        <v>72</v>
      </c>
      <c r="H183" s="198">
        <v>7.570999999999999</v>
      </c>
      <c r="I183" s="190">
        <f t="shared" si="16"/>
        <v>10.220849999999999</v>
      </c>
      <c r="J183" s="195">
        <v>0.199</v>
      </c>
      <c r="K183" s="174">
        <f t="shared" si="22"/>
        <v>0.199</v>
      </c>
      <c r="L183" s="292">
        <v>2.7</v>
      </c>
      <c r="M183" s="305">
        <f t="shared" si="17"/>
        <v>0</v>
      </c>
      <c r="N183" s="197">
        <f t="shared" si="18"/>
        <v>10.419849999999999</v>
      </c>
      <c r="O183" s="197">
        <f t="shared" si="19"/>
        <v>0</v>
      </c>
      <c r="P183" s="306">
        <f t="shared" si="20"/>
        <v>0</v>
      </c>
      <c r="Q183" s="199">
        <f t="shared" si="21"/>
        <v>0</v>
      </c>
    </row>
    <row r="184" spans="1:17" s="186" customFormat="1" ht="30" customHeight="1" thickBot="1" thickTop="1">
      <c r="A184" s="191"/>
      <c r="B184" s="205" t="s">
        <v>295</v>
      </c>
      <c r="C184" s="271" t="s">
        <v>766</v>
      </c>
      <c r="D184" s="264"/>
      <c r="E184" s="272">
        <v>21</v>
      </c>
      <c r="F184" s="272">
        <v>1</v>
      </c>
      <c r="G184" s="273">
        <v>21</v>
      </c>
      <c r="H184" s="198">
        <v>6.595</v>
      </c>
      <c r="I184" s="190">
        <f t="shared" si="16"/>
        <v>8.90325</v>
      </c>
      <c r="J184" s="195">
        <v>0.199</v>
      </c>
      <c r="K184" s="174">
        <f t="shared" si="22"/>
        <v>0.199</v>
      </c>
      <c r="L184" s="292">
        <v>0</v>
      </c>
      <c r="M184" s="305">
        <f t="shared" si="17"/>
        <v>0</v>
      </c>
      <c r="N184" s="197">
        <f t="shared" si="18"/>
        <v>9.10225</v>
      </c>
      <c r="O184" s="197">
        <f t="shared" si="19"/>
        <v>0</v>
      </c>
      <c r="P184" s="306">
        <f t="shared" si="20"/>
        <v>0</v>
      </c>
      <c r="Q184" s="199">
        <f t="shared" si="21"/>
        <v>0</v>
      </c>
    </row>
    <row r="185" spans="1:17" s="186" customFormat="1" ht="30" customHeight="1" thickBot="1" thickTop="1">
      <c r="A185" s="191"/>
      <c r="B185" s="206" t="s">
        <v>294</v>
      </c>
      <c r="C185" s="274" t="s">
        <v>766</v>
      </c>
      <c r="D185" s="265" t="s">
        <v>647</v>
      </c>
      <c r="E185" s="275">
        <v>36</v>
      </c>
      <c r="F185" s="275">
        <v>2</v>
      </c>
      <c r="G185" s="276">
        <v>72</v>
      </c>
      <c r="H185" s="198">
        <v>5.649000000000001</v>
      </c>
      <c r="I185" s="190">
        <f t="shared" si="16"/>
        <v>7.626150000000002</v>
      </c>
      <c r="J185" s="195">
        <v>0.199</v>
      </c>
      <c r="K185" s="174">
        <f aca="true" t="shared" si="23" ref="K185:K216">SUM(J185:J185)</f>
        <v>0.199</v>
      </c>
      <c r="L185" s="292">
        <v>0</v>
      </c>
      <c r="M185" s="305">
        <f t="shared" si="17"/>
        <v>0</v>
      </c>
      <c r="N185" s="197">
        <f t="shared" si="18"/>
        <v>7.825150000000002</v>
      </c>
      <c r="O185" s="197">
        <f t="shared" si="19"/>
        <v>0</v>
      </c>
      <c r="P185" s="306">
        <f t="shared" si="20"/>
        <v>0</v>
      </c>
      <c r="Q185" s="199">
        <f t="shared" si="21"/>
        <v>0</v>
      </c>
    </row>
    <row r="186" spans="1:17" s="184" customFormat="1" ht="30" customHeight="1" thickBot="1" thickTop="1">
      <c r="A186" s="191"/>
      <c r="B186" s="205" t="s">
        <v>297</v>
      </c>
      <c r="C186" s="271" t="s">
        <v>767</v>
      </c>
      <c r="D186" s="264"/>
      <c r="E186" s="272">
        <v>21</v>
      </c>
      <c r="F186" s="272">
        <v>1</v>
      </c>
      <c r="G186" s="273">
        <v>21</v>
      </c>
      <c r="H186" s="198">
        <v>7.195</v>
      </c>
      <c r="I186" s="190">
        <f t="shared" si="16"/>
        <v>9.71325</v>
      </c>
      <c r="J186" s="195">
        <v>0.199</v>
      </c>
      <c r="K186" s="174">
        <f t="shared" si="23"/>
        <v>0.199</v>
      </c>
      <c r="L186" s="292">
        <v>0</v>
      </c>
      <c r="M186" s="305">
        <f t="shared" si="17"/>
        <v>0</v>
      </c>
      <c r="N186" s="197">
        <f t="shared" si="18"/>
        <v>9.91225</v>
      </c>
      <c r="O186" s="197">
        <f t="shared" si="19"/>
        <v>0</v>
      </c>
      <c r="P186" s="306">
        <f t="shared" si="20"/>
        <v>0</v>
      </c>
      <c r="Q186" s="199">
        <f t="shared" si="21"/>
        <v>0</v>
      </c>
    </row>
    <row r="187" spans="1:17" s="184" customFormat="1" ht="30" customHeight="1" thickBot="1" thickTop="1">
      <c r="A187" s="191"/>
      <c r="B187" s="206" t="s">
        <v>296</v>
      </c>
      <c r="C187" s="274" t="s">
        <v>767</v>
      </c>
      <c r="D187" s="265" t="s">
        <v>647</v>
      </c>
      <c r="E187" s="275">
        <v>36</v>
      </c>
      <c r="F187" s="275">
        <v>2</v>
      </c>
      <c r="G187" s="276">
        <v>72</v>
      </c>
      <c r="H187" s="198">
        <v>6.24</v>
      </c>
      <c r="I187" s="190">
        <f t="shared" si="16"/>
        <v>8.424000000000001</v>
      </c>
      <c r="J187" s="195">
        <v>0.199</v>
      </c>
      <c r="K187" s="174">
        <f t="shared" si="23"/>
        <v>0.199</v>
      </c>
      <c r="L187" s="292">
        <v>0</v>
      </c>
      <c r="M187" s="305">
        <f t="shared" si="17"/>
        <v>0</v>
      </c>
      <c r="N187" s="197">
        <f t="shared" si="18"/>
        <v>8.623000000000001</v>
      </c>
      <c r="O187" s="197">
        <f t="shared" si="19"/>
        <v>0</v>
      </c>
      <c r="P187" s="306">
        <f t="shared" si="20"/>
        <v>0</v>
      </c>
      <c r="Q187" s="199">
        <f t="shared" si="21"/>
        <v>0</v>
      </c>
    </row>
    <row r="188" spans="1:17" s="184" customFormat="1" ht="30" customHeight="1" thickBot="1" thickTop="1">
      <c r="A188" s="191"/>
      <c r="B188" s="205" t="s">
        <v>302</v>
      </c>
      <c r="C188" s="271" t="s">
        <v>768</v>
      </c>
      <c r="D188" s="264"/>
      <c r="E188" s="272">
        <v>32</v>
      </c>
      <c r="F188" s="272">
        <v>1</v>
      </c>
      <c r="G188" s="273">
        <v>32</v>
      </c>
      <c r="H188" s="198">
        <v>2.9770000000000003</v>
      </c>
      <c r="I188" s="190">
        <f t="shared" si="16"/>
        <v>4.01895</v>
      </c>
      <c r="J188" s="195">
        <v>0.199</v>
      </c>
      <c r="K188" s="174">
        <f t="shared" si="23"/>
        <v>0.199</v>
      </c>
      <c r="L188" s="292">
        <v>0.17</v>
      </c>
      <c r="M188" s="305">
        <f t="shared" si="17"/>
        <v>0</v>
      </c>
      <c r="N188" s="197">
        <f t="shared" si="18"/>
        <v>4.21795</v>
      </c>
      <c r="O188" s="197">
        <f t="shared" si="19"/>
        <v>0</v>
      </c>
      <c r="P188" s="306">
        <f t="shared" si="20"/>
        <v>0</v>
      </c>
      <c r="Q188" s="199">
        <f t="shared" si="21"/>
        <v>0</v>
      </c>
    </row>
    <row r="189" spans="1:17" s="184" customFormat="1" ht="30" customHeight="1" thickBot="1" thickTop="1">
      <c r="A189" s="191"/>
      <c r="B189" s="205" t="s">
        <v>303</v>
      </c>
      <c r="C189" s="271" t="s">
        <v>769</v>
      </c>
      <c r="D189" s="264"/>
      <c r="E189" s="272">
        <v>32</v>
      </c>
      <c r="F189" s="272">
        <v>1</v>
      </c>
      <c r="G189" s="273">
        <v>32</v>
      </c>
      <c r="H189" s="198">
        <v>2.9770000000000003</v>
      </c>
      <c r="I189" s="190">
        <f t="shared" si="16"/>
        <v>4.01895</v>
      </c>
      <c r="J189" s="195">
        <v>0.199</v>
      </c>
      <c r="K189" s="174">
        <f t="shared" si="23"/>
        <v>0.199</v>
      </c>
      <c r="L189" s="292">
        <v>0.17</v>
      </c>
      <c r="M189" s="305">
        <f t="shared" si="17"/>
        <v>0</v>
      </c>
      <c r="N189" s="197">
        <f t="shared" si="18"/>
        <v>4.21795</v>
      </c>
      <c r="O189" s="197">
        <f t="shared" si="19"/>
        <v>0</v>
      </c>
      <c r="P189" s="306">
        <f t="shared" si="20"/>
        <v>0</v>
      </c>
      <c r="Q189" s="199">
        <f t="shared" si="21"/>
        <v>0</v>
      </c>
    </row>
    <row r="190" spans="1:17" s="186" customFormat="1" ht="30" customHeight="1" thickBot="1" thickTop="1">
      <c r="A190" s="191"/>
      <c r="B190" s="205" t="s">
        <v>304</v>
      </c>
      <c r="C190" s="271" t="s">
        <v>770</v>
      </c>
      <c r="D190" s="264"/>
      <c r="E190" s="272">
        <v>18</v>
      </c>
      <c r="F190" s="272">
        <v>1</v>
      </c>
      <c r="G190" s="273">
        <v>18</v>
      </c>
      <c r="H190" s="198">
        <v>11.542000000000002</v>
      </c>
      <c r="I190" s="190">
        <f t="shared" si="16"/>
        <v>15.581700000000003</v>
      </c>
      <c r="J190" s="195">
        <v>0.199</v>
      </c>
      <c r="K190" s="174">
        <f t="shared" si="23"/>
        <v>0.199</v>
      </c>
      <c r="L190" s="292">
        <v>0.119</v>
      </c>
      <c r="M190" s="305">
        <f t="shared" si="17"/>
        <v>0</v>
      </c>
      <c r="N190" s="197">
        <f t="shared" si="18"/>
        <v>15.780700000000003</v>
      </c>
      <c r="O190" s="197">
        <f t="shared" si="19"/>
        <v>0</v>
      </c>
      <c r="P190" s="306">
        <f t="shared" si="20"/>
        <v>0</v>
      </c>
      <c r="Q190" s="199">
        <f t="shared" si="21"/>
        <v>0</v>
      </c>
    </row>
    <row r="191" spans="1:17" s="184" customFormat="1" ht="30" customHeight="1" thickBot="1" thickTop="1">
      <c r="A191" s="191"/>
      <c r="B191" s="206" t="s">
        <v>305</v>
      </c>
      <c r="C191" s="274" t="s">
        <v>771</v>
      </c>
      <c r="D191" s="265" t="s">
        <v>647</v>
      </c>
      <c r="E191" s="275">
        <v>18</v>
      </c>
      <c r="F191" s="275">
        <v>1</v>
      </c>
      <c r="G191" s="276">
        <v>18</v>
      </c>
      <c r="H191" s="198">
        <v>10.542</v>
      </c>
      <c r="I191" s="190">
        <f t="shared" si="16"/>
        <v>14.2317</v>
      </c>
      <c r="J191" s="195">
        <v>0.199</v>
      </c>
      <c r="K191" s="174">
        <f t="shared" si="23"/>
        <v>0.199</v>
      </c>
      <c r="L191" s="292">
        <v>0</v>
      </c>
      <c r="M191" s="305">
        <f t="shared" si="17"/>
        <v>0</v>
      </c>
      <c r="N191" s="197">
        <f t="shared" si="18"/>
        <v>14.4307</v>
      </c>
      <c r="O191" s="197">
        <f t="shared" si="19"/>
        <v>0</v>
      </c>
      <c r="P191" s="306">
        <f t="shared" si="20"/>
        <v>0</v>
      </c>
      <c r="Q191" s="199">
        <f t="shared" si="21"/>
        <v>0</v>
      </c>
    </row>
    <row r="192" spans="1:17" s="184" customFormat="1" ht="30" customHeight="1" thickBot="1" thickTop="1">
      <c r="A192" s="191"/>
      <c r="B192" s="205" t="s">
        <v>324</v>
      </c>
      <c r="C192" s="271" t="s">
        <v>772</v>
      </c>
      <c r="D192" s="264"/>
      <c r="E192" s="272">
        <v>18</v>
      </c>
      <c r="F192" s="272">
        <v>1</v>
      </c>
      <c r="G192" s="273">
        <v>18</v>
      </c>
      <c r="H192" s="198">
        <v>9.542</v>
      </c>
      <c r="I192" s="190">
        <f t="shared" si="16"/>
        <v>12.8817</v>
      </c>
      <c r="J192" s="195">
        <v>0.199</v>
      </c>
      <c r="K192" s="174">
        <f t="shared" si="23"/>
        <v>0.199</v>
      </c>
      <c r="L192" s="292">
        <v>0.691</v>
      </c>
      <c r="M192" s="305">
        <f t="shared" si="17"/>
        <v>0</v>
      </c>
      <c r="N192" s="197">
        <f t="shared" si="18"/>
        <v>13.0807</v>
      </c>
      <c r="O192" s="197">
        <f t="shared" si="19"/>
        <v>0</v>
      </c>
      <c r="P192" s="306">
        <f t="shared" si="20"/>
        <v>0</v>
      </c>
      <c r="Q192" s="199">
        <f t="shared" si="21"/>
        <v>0</v>
      </c>
    </row>
    <row r="193" spans="1:17" s="184" customFormat="1" ht="30" customHeight="1" thickBot="1" thickTop="1">
      <c r="A193" s="191"/>
      <c r="B193" s="205" t="s">
        <v>325</v>
      </c>
      <c r="C193" s="271" t="s">
        <v>773</v>
      </c>
      <c r="D193" s="264"/>
      <c r="E193" s="272">
        <v>32</v>
      </c>
      <c r="F193" s="272">
        <v>1</v>
      </c>
      <c r="G193" s="273">
        <v>32</v>
      </c>
      <c r="H193" s="198">
        <v>7.232000000000001</v>
      </c>
      <c r="I193" s="190">
        <f t="shared" si="16"/>
        <v>9.763200000000003</v>
      </c>
      <c r="J193" s="195">
        <v>0.199</v>
      </c>
      <c r="K193" s="174">
        <f t="shared" si="23"/>
        <v>0.199</v>
      </c>
      <c r="L193" s="292">
        <v>0.691</v>
      </c>
      <c r="M193" s="305">
        <f t="shared" si="17"/>
        <v>0</v>
      </c>
      <c r="N193" s="197">
        <f t="shared" si="18"/>
        <v>9.962200000000003</v>
      </c>
      <c r="O193" s="197">
        <f t="shared" si="19"/>
        <v>0</v>
      </c>
      <c r="P193" s="306">
        <f t="shared" si="20"/>
        <v>0</v>
      </c>
      <c r="Q193" s="199">
        <f t="shared" si="21"/>
        <v>0</v>
      </c>
    </row>
    <row r="194" spans="1:17" s="184" customFormat="1" ht="30" customHeight="1" thickBot="1" thickTop="1">
      <c r="A194" s="191"/>
      <c r="B194" s="205" t="s">
        <v>306</v>
      </c>
      <c r="C194" s="271" t="s">
        <v>774</v>
      </c>
      <c r="D194" s="264"/>
      <c r="E194" s="272">
        <v>18</v>
      </c>
      <c r="F194" s="272">
        <v>1</v>
      </c>
      <c r="G194" s="273">
        <v>18</v>
      </c>
      <c r="H194" s="198">
        <v>11.542000000000002</v>
      </c>
      <c r="I194" s="190">
        <f t="shared" si="16"/>
        <v>15.581700000000003</v>
      </c>
      <c r="J194" s="195">
        <v>0.199</v>
      </c>
      <c r="K194" s="174">
        <f t="shared" si="23"/>
        <v>0.199</v>
      </c>
      <c r="L194" s="292">
        <v>0.59</v>
      </c>
      <c r="M194" s="305">
        <f t="shared" si="17"/>
        <v>0</v>
      </c>
      <c r="N194" s="197">
        <f t="shared" si="18"/>
        <v>15.780700000000003</v>
      </c>
      <c r="O194" s="197">
        <f t="shared" si="19"/>
        <v>0</v>
      </c>
      <c r="P194" s="306">
        <f t="shared" si="20"/>
        <v>0</v>
      </c>
      <c r="Q194" s="199">
        <f t="shared" si="21"/>
        <v>0</v>
      </c>
    </row>
    <row r="195" spans="1:17" s="184" customFormat="1" ht="30" customHeight="1" thickBot="1" thickTop="1">
      <c r="A195" s="191"/>
      <c r="B195" s="205" t="s">
        <v>307</v>
      </c>
      <c r="C195" s="271" t="s">
        <v>775</v>
      </c>
      <c r="D195" s="264"/>
      <c r="E195" s="272">
        <v>32</v>
      </c>
      <c r="F195" s="272">
        <v>1</v>
      </c>
      <c r="G195" s="273">
        <v>32</v>
      </c>
      <c r="H195" s="198">
        <v>8.295</v>
      </c>
      <c r="I195" s="190">
        <f t="shared" si="16"/>
        <v>11.19825</v>
      </c>
      <c r="J195" s="195">
        <v>0.199</v>
      </c>
      <c r="K195" s="174">
        <f t="shared" si="23"/>
        <v>0.199</v>
      </c>
      <c r="L195" s="292">
        <v>0.59</v>
      </c>
      <c r="M195" s="305">
        <f t="shared" si="17"/>
        <v>0</v>
      </c>
      <c r="N195" s="197">
        <f t="shared" si="18"/>
        <v>11.39725</v>
      </c>
      <c r="O195" s="197">
        <f t="shared" si="19"/>
        <v>0</v>
      </c>
      <c r="P195" s="306">
        <f t="shared" si="20"/>
        <v>0</v>
      </c>
      <c r="Q195" s="199">
        <f t="shared" si="21"/>
        <v>0</v>
      </c>
    </row>
    <row r="196" spans="1:17" s="184" customFormat="1" ht="30" customHeight="1" thickBot="1" thickTop="1">
      <c r="A196" s="191"/>
      <c r="B196" s="205" t="s">
        <v>308</v>
      </c>
      <c r="C196" s="271" t="s">
        <v>776</v>
      </c>
      <c r="D196" s="264"/>
      <c r="E196" s="272">
        <v>18</v>
      </c>
      <c r="F196" s="272">
        <v>1</v>
      </c>
      <c r="G196" s="273">
        <v>18</v>
      </c>
      <c r="H196" s="198">
        <v>10.542</v>
      </c>
      <c r="I196" s="190">
        <f t="shared" si="16"/>
        <v>14.2317</v>
      </c>
      <c r="J196" s="195">
        <v>0.199</v>
      </c>
      <c r="K196" s="174">
        <f t="shared" si="23"/>
        <v>0.199</v>
      </c>
      <c r="L196" s="292">
        <v>0.59</v>
      </c>
      <c r="M196" s="305">
        <f t="shared" si="17"/>
        <v>0</v>
      </c>
      <c r="N196" s="197">
        <f t="shared" si="18"/>
        <v>14.4307</v>
      </c>
      <c r="O196" s="197">
        <f t="shared" si="19"/>
        <v>0</v>
      </c>
      <c r="P196" s="306">
        <f t="shared" si="20"/>
        <v>0</v>
      </c>
      <c r="Q196" s="199">
        <f t="shared" si="21"/>
        <v>0</v>
      </c>
    </row>
    <row r="197" spans="1:17" s="184" customFormat="1" ht="30" customHeight="1" thickBot="1" thickTop="1">
      <c r="A197" s="191"/>
      <c r="B197" s="205" t="s">
        <v>317</v>
      </c>
      <c r="C197" s="271" t="s">
        <v>777</v>
      </c>
      <c r="D197" s="264"/>
      <c r="E197" s="272">
        <v>32</v>
      </c>
      <c r="F197" s="272">
        <v>1</v>
      </c>
      <c r="G197" s="273">
        <v>32</v>
      </c>
      <c r="H197" s="198">
        <v>8.295</v>
      </c>
      <c r="I197" s="190">
        <f t="shared" si="16"/>
        <v>11.19825</v>
      </c>
      <c r="J197" s="195">
        <v>0.199</v>
      </c>
      <c r="K197" s="174">
        <f t="shared" si="23"/>
        <v>0.199</v>
      </c>
      <c r="L197" s="292">
        <v>0.59</v>
      </c>
      <c r="M197" s="305">
        <f t="shared" si="17"/>
        <v>0</v>
      </c>
      <c r="N197" s="197">
        <f t="shared" si="18"/>
        <v>11.39725</v>
      </c>
      <c r="O197" s="197">
        <f t="shared" si="19"/>
        <v>0</v>
      </c>
      <c r="P197" s="306">
        <f t="shared" si="20"/>
        <v>0</v>
      </c>
      <c r="Q197" s="199">
        <f t="shared" si="21"/>
        <v>0</v>
      </c>
    </row>
    <row r="198" spans="1:17" s="22" customFormat="1" ht="30" customHeight="1" thickBot="1" thickTop="1">
      <c r="A198" s="191"/>
      <c r="B198" s="205" t="s">
        <v>318</v>
      </c>
      <c r="C198" s="271" t="s">
        <v>778</v>
      </c>
      <c r="D198" s="264"/>
      <c r="E198" s="272">
        <v>32</v>
      </c>
      <c r="F198" s="272">
        <v>1</v>
      </c>
      <c r="G198" s="273">
        <v>32</v>
      </c>
      <c r="H198" s="198">
        <v>8.295</v>
      </c>
      <c r="I198" s="190">
        <f t="shared" si="16"/>
        <v>11.19825</v>
      </c>
      <c r="J198" s="195">
        <v>0.199</v>
      </c>
      <c r="K198" s="174">
        <f t="shared" si="23"/>
        <v>0.199</v>
      </c>
      <c r="L198" s="292">
        <v>0.59</v>
      </c>
      <c r="M198" s="305">
        <f t="shared" si="17"/>
        <v>0</v>
      </c>
      <c r="N198" s="197">
        <f t="shared" si="18"/>
        <v>11.39725</v>
      </c>
      <c r="O198" s="197">
        <f t="shared" si="19"/>
        <v>0</v>
      </c>
      <c r="P198" s="306">
        <f t="shared" si="20"/>
        <v>0</v>
      </c>
      <c r="Q198" s="199">
        <f t="shared" si="21"/>
        <v>0</v>
      </c>
    </row>
    <row r="199" spans="1:17" s="22" customFormat="1" ht="30" customHeight="1" thickBot="1" thickTop="1">
      <c r="A199" s="191"/>
      <c r="B199" s="205" t="s">
        <v>319</v>
      </c>
      <c r="C199" s="271" t="s">
        <v>779</v>
      </c>
      <c r="D199" s="264"/>
      <c r="E199" s="272">
        <v>32</v>
      </c>
      <c r="F199" s="272">
        <v>1</v>
      </c>
      <c r="G199" s="273">
        <v>32</v>
      </c>
      <c r="H199" s="198">
        <v>8.285</v>
      </c>
      <c r="I199" s="190">
        <f t="shared" si="16"/>
        <v>11.184750000000001</v>
      </c>
      <c r="J199" s="195">
        <v>0.199</v>
      </c>
      <c r="K199" s="174">
        <f t="shared" si="23"/>
        <v>0.199</v>
      </c>
      <c r="L199" s="292">
        <v>0.59</v>
      </c>
      <c r="M199" s="305">
        <f t="shared" si="17"/>
        <v>0</v>
      </c>
      <c r="N199" s="197">
        <f t="shared" si="18"/>
        <v>11.383750000000001</v>
      </c>
      <c r="O199" s="197">
        <f t="shared" si="19"/>
        <v>0</v>
      </c>
      <c r="P199" s="306">
        <f t="shared" si="20"/>
        <v>0</v>
      </c>
      <c r="Q199" s="199">
        <f t="shared" si="21"/>
        <v>0</v>
      </c>
    </row>
    <row r="200" spans="1:17" s="184" customFormat="1" ht="30" customHeight="1" thickBot="1" thickTop="1">
      <c r="A200" s="191"/>
      <c r="B200" s="205" t="s">
        <v>320</v>
      </c>
      <c r="C200" s="271" t="s">
        <v>780</v>
      </c>
      <c r="D200" s="264"/>
      <c r="E200" s="272">
        <v>32</v>
      </c>
      <c r="F200" s="272">
        <v>1</v>
      </c>
      <c r="G200" s="273">
        <v>32</v>
      </c>
      <c r="H200" s="198">
        <v>8.725000000000001</v>
      </c>
      <c r="I200" s="190">
        <f t="shared" si="16"/>
        <v>11.778750000000002</v>
      </c>
      <c r="J200" s="195">
        <v>0.199</v>
      </c>
      <c r="K200" s="174">
        <f t="shared" si="23"/>
        <v>0.199</v>
      </c>
      <c r="L200" s="292">
        <v>0.59</v>
      </c>
      <c r="M200" s="305">
        <f t="shared" si="17"/>
        <v>0</v>
      </c>
      <c r="N200" s="197">
        <f t="shared" si="18"/>
        <v>11.977750000000002</v>
      </c>
      <c r="O200" s="197">
        <f t="shared" si="19"/>
        <v>0</v>
      </c>
      <c r="P200" s="306">
        <f t="shared" si="20"/>
        <v>0</v>
      </c>
      <c r="Q200" s="199">
        <f t="shared" si="21"/>
        <v>0</v>
      </c>
    </row>
    <row r="201" spans="1:17" s="184" customFormat="1" ht="30" customHeight="1" thickBot="1" thickTop="1">
      <c r="A201" s="191"/>
      <c r="B201" s="205" t="s">
        <v>321</v>
      </c>
      <c r="C201" s="271" t="s">
        <v>781</v>
      </c>
      <c r="D201" s="264"/>
      <c r="E201" s="272">
        <v>32</v>
      </c>
      <c r="F201" s="272">
        <v>1</v>
      </c>
      <c r="G201" s="273">
        <v>32</v>
      </c>
      <c r="H201" s="198">
        <v>6.645</v>
      </c>
      <c r="I201" s="190">
        <f t="shared" si="16"/>
        <v>8.97075</v>
      </c>
      <c r="J201" s="195">
        <v>0.199</v>
      </c>
      <c r="K201" s="174">
        <f t="shared" si="23"/>
        <v>0.199</v>
      </c>
      <c r="L201" s="292">
        <v>0.638</v>
      </c>
      <c r="M201" s="305">
        <f t="shared" si="17"/>
        <v>0</v>
      </c>
      <c r="N201" s="197">
        <f t="shared" si="18"/>
        <v>9.16975</v>
      </c>
      <c r="O201" s="197">
        <f t="shared" si="19"/>
        <v>0</v>
      </c>
      <c r="P201" s="306">
        <f t="shared" si="20"/>
        <v>0</v>
      </c>
      <c r="Q201" s="199">
        <f t="shared" si="21"/>
        <v>0</v>
      </c>
    </row>
    <row r="202" spans="1:17" s="184" customFormat="1" ht="30" customHeight="1" thickBot="1" thickTop="1">
      <c r="A202" s="191"/>
      <c r="B202" s="205" t="s">
        <v>322</v>
      </c>
      <c r="C202" s="271" t="s">
        <v>782</v>
      </c>
      <c r="D202" s="264"/>
      <c r="E202" s="272">
        <v>18</v>
      </c>
      <c r="F202" s="272">
        <v>1</v>
      </c>
      <c r="G202" s="273">
        <v>18</v>
      </c>
      <c r="H202" s="198">
        <v>12.542000000000002</v>
      </c>
      <c r="I202" s="190">
        <f t="shared" si="16"/>
        <v>16.931700000000003</v>
      </c>
      <c r="J202" s="195">
        <v>0.199</v>
      </c>
      <c r="K202" s="174">
        <f t="shared" si="23"/>
        <v>0.199</v>
      </c>
      <c r="L202" s="292">
        <v>0.638</v>
      </c>
      <c r="M202" s="305">
        <f t="shared" si="17"/>
        <v>0</v>
      </c>
      <c r="N202" s="197">
        <f t="shared" si="18"/>
        <v>17.130700000000004</v>
      </c>
      <c r="O202" s="197">
        <f t="shared" si="19"/>
        <v>0</v>
      </c>
      <c r="P202" s="306">
        <f t="shared" si="20"/>
        <v>0</v>
      </c>
      <c r="Q202" s="199">
        <f t="shared" si="21"/>
        <v>0</v>
      </c>
    </row>
    <row r="203" spans="1:17" s="184" customFormat="1" ht="30" customHeight="1" thickBot="1" thickTop="1">
      <c r="A203" s="191"/>
      <c r="B203" s="205" t="s">
        <v>323</v>
      </c>
      <c r="C203" s="271" t="s">
        <v>783</v>
      </c>
      <c r="D203" s="264"/>
      <c r="E203" s="272">
        <v>32</v>
      </c>
      <c r="F203" s="272">
        <v>1</v>
      </c>
      <c r="G203" s="273">
        <v>32</v>
      </c>
      <c r="H203" s="198">
        <v>9.295</v>
      </c>
      <c r="I203" s="190">
        <f t="shared" si="16"/>
        <v>12.548250000000001</v>
      </c>
      <c r="J203" s="195">
        <v>0.199</v>
      </c>
      <c r="K203" s="174">
        <f t="shared" si="23"/>
        <v>0.199</v>
      </c>
      <c r="L203" s="292">
        <v>0.638</v>
      </c>
      <c r="M203" s="305">
        <f t="shared" si="17"/>
        <v>0</v>
      </c>
      <c r="N203" s="197">
        <f t="shared" si="18"/>
        <v>12.747250000000001</v>
      </c>
      <c r="O203" s="197">
        <f t="shared" si="19"/>
        <v>0</v>
      </c>
      <c r="P203" s="306">
        <f t="shared" si="20"/>
        <v>0</v>
      </c>
      <c r="Q203" s="199">
        <f t="shared" si="21"/>
        <v>0</v>
      </c>
    </row>
    <row r="204" spans="1:17" s="184" customFormat="1" ht="30" customHeight="1" thickBot="1" thickTop="1">
      <c r="A204" s="191"/>
      <c r="B204" s="207" t="s">
        <v>309</v>
      </c>
      <c r="C204" s="277" t="s">
        <v>784</v>
      </c>
      <c r="D204" s="266" t="s">
        <v>634</v>
      </c>
      <c r="E204" s="278">
        <v>32</v>
      </c>
      <c r="F204" s="278">
        <v>1</v>
      </c>
      <c r="G204" s="279">
        <v>32</v>
      </c>
      <c r="H204" s="198">
        <v>7.075</v>
      </c>
      <c r="I204" s="190">
        <f t="shared" si="16"/>
        <v>9.551250000000001</v>
      </c>
      <c r="J204" s="195">
        <v>0.199</v>
      </c>
      <c r="K204" s="174">
        <f t="shared" si="23"/>
        <v>0.199</v>
      </c>
      <c r="L204" s="292">
        <v>0</v>
      </c>
      <c r="M204" s="305">
        <f aca="true" t="shared" si="24" ref="M204:M267">A204*L204</f>
        <v>0</v>
      </c>
      <c r="N204" s="197">
        <f aca="true" t="shared" si="25" ref="N204:N267">I204+K204</f>
        <v>9.750250000000001</v>
      </c>
      <c r="O204" s="197">
        <f aca="true" t="shared" si="26" ref="O204:O267">A204*N204</f>
        <v>0</v>
      </c>
      <c r="P204" s="306">
        <f t="shared" si="20"/>
        <v>0</v>
      </c>
      <c r="Q204" s="199">
        <f t="shared" si="21"/>
        <v>0</v>
      </c>
    </row>
    <row r="205" spans="1:17" s="184" customFormat="1" ht="30" customHeight="1" thickBot="1" thickTop="1">
      <c r="A205" s="191"/>
      <c r="B205" s="205" t="s">
        <v>311</v>
      </c>
      <c r="C205" s="271" t="s">
        <v>785</v>
      </c>
      <c r="D205" s="264"/>
      <c r="E205" s="272">
        <v>18</v>
      </c>
      <c r="F205" s="272">
        <v>1</v>
      </c>
      <c r="G205" s="273">
        <v>18</v>
      </c>
      <c r="H205" s="198">
        <v>9.542</v>
      </c>
      <c r="I205" s="190">
        <f aca="true" t="shared" si="27" ref="I205:I268">H205*1.35</f>
        <v>12.8817</v>
      </c>
      <c r="J205" s="195">
        <v>0.199</v>
      </c>
      <c r="K205" s="174">
        <f t="shared" si="23"/>
        <v>0.199</v>
      </c>
      <c r="L205" s="292">
        <v>0</v>
      </c>
      <c r="M205" s="305">
        <f t="shared" si="24"/>
        <v>0</v>
      </c>
      <c r="N205" s="197">
        <f t="shared" si="25"/>
        <v>13.0807</v>
      </c>
      <c r="O205" s="197">
        <f t="shared" si="26"/>
        <v>0</v>
      </c>
      <c r="P205" s="306">
        <f t="shared" si="20"/>
        <v>0</v>
      </c>
      <c r="Q205" s="199">
        <f t="shared" si="21"/>
        <v>0</v>
      </c>
    </row>
    <row r="206" spans="1:17" s="184" customFormat="1" ht="30" customHeight="1" thickBot="1" thickTop="1">
      <c r="A206" s="191"/>
      <c r="B206" s="205" t="s">
        <v>310</v>
      </c>
      <c r="C206" s="271" t="s">
        <v>786</v>
      </c>
      <c r="D206" s="264"/>
      <c r="E206" s="272">
        <v>32</v>
      </c>
      <c r="F206" s="272">
        <v>1</v>
      </c>
      <c r="G206" s="273">
        <v>32</v>
      </c>
      <c r="H206" s="198">
        <v>5.324999999999999</v>
      </c>
      <c r="I206" s="190">
        <f t="shared" si="27"/>
        <v>7.18875</v>
      </c>
      <c r="J206" s="195">
        <v>0.199</v>
      </c>
      <c r="K206" s="174">
        <f t="shared" si="23"/>
        <v>0.199</v>
      </c>
      <c r="L206" s="292">
        <v>0</v>
      </c>
      <c r="M206" s="305">
        <f t="shared" si="24"/>
        <v>0</v>
      </c>
      <c r="N206" s="197">
        <f t="shared" si="25"/>
        <v>7.38775</v>
      </c>
      <c r="O206" s="197">
        <f t="shared" si="26"/>
        <v>0</v>
      </c>
      <c r="P206" s="306">
        <f t="shared" si="20"/>
        <v>0</v>
      </c>
      <c r="Q206" s="199">
        <f t="shared" si="21"/>
        <v>0</v>
      </c>
    </row>
    <row r="207" spans="1:17" s="184" customFormat="1" ht="30" customHeight="1" thickBot="1" thickTop="1">
      <c r="A207" s="191"/>
      <c r="B207" s="205" t="s">
        <v>312</v>
      </c>
      <c r="C207" s="271" t="s">
        <v>787</v>
      </c>
      <c r="D207" s="264"/>
      <c r="E207" s="272">
        <v>18</v>
      </c>
      <c r="F207" s="272">
        <v>1</v>
      </c>
      <c r="G207" s="273">
        <v>18</v>
      </c>
      <c r="H207" s="198">
        <v>9.542</v>
      </c>
      <c r="I207" s="190">
        <f t="shared" si="27"/>
        <v>12.8817</v>
      </c>
      <c r="J207" s="195">
        <v>0.199</v>
      </c>
      <c r="K207" s="174">
        <f t="shared" si="23"/>
        <v>0.199</v>
      </c>
      <c r="L207" s="292">
        <v>0</v>
      </c>
      <c r="M207" s="305">
        <f t="shared" si="24"/>
        <v>0</v>
      </c>
      <c r="N207" s="197">
        <f t="shared" si="25"/>
        <v>13.0807</v>
      </c>
      <c r="O207" s="197">
        <f t="shared" si="26"/>
        <v>0</v>
      </c>
      <c r="P207" s="306">
        <f t="shared" si="20"/>
        <v>0</v>
      </c>
      <c r="Q207" s="199">
        <f t="shared" si="21"/>
        <v>0</v>
      </c>
    </row>
    <row r="208" spans="1:17" s="184" customFormat="1" ht="30" customHeight="1" thickBot="1" thickTop="1">
      <c r="A208" s="191"/>
      <c r="B208" s="205" t="s">
        <v>313</v>
      </c>
      <c r="C208" s="271" t="s">
        <v>788</v>
      </c>
      <c r="D208" s="264"/>
      <c r="E208" s="272">
        <v>32</v>
      </c>
      <c r="F208" s="272">
        <v>1</v>
      </c>
      <c r="G208" s="273">
        <v>32</v>
      </c>
      <c r="H208" s="198">
        <v>5.324999999999999</v>
      </c>
      <c r="I208" s="190">
        <f t="shared" si="27"/>
        <v>7.18875</v>
      </c>
      <c r="J208" s="195">
        <v>0.199</v>
      </c>
      <c r="K208" s="174">
        <f t="shared" si="23"/>
        <v>0.199</v>
      </c>
      <c r="L208" s="292">
        <v>0</v>
      </c>
      <c r="M208" s="305">
        <f t="shared" si="24"/>
        <v>0</v>
      </c>
      <c r="N208" s="197">
        <f t="shared" si="25"/>
        <v>7.38775</v>
      </c>
      <c r="O208" s="197">
        <f t="shared" si="26"/>
        <v>0</v>
      </c>
      <c r="P208" s="306">
        <f t="shared" si="20"/>
        <v>0</v>
      </c>
      <c r="Q208" s="199">
        <f t="shared" si="21"/>
        <v>0</v>
      </c>
    </row>
    <row r="209" spans="1:17" s="22" customFormat="1" ht="30" customHeight="1" thickBot="1" thickTop="1">
      <c r="A209" s="191"/>
      <c r="B209" s="205" t="s">
        <v>314</v>
      </c>
      <c r="C209" s="271" t="s">
        <v>789</v>
      </c>
      <c r="D209" s="264"/>
      <c r="E209" s="272">
        <v>18</v>
      </c>
      <c r="F209" s="272">
        <v>1</v>
      </c>
      <c r="G209" s="273">
        <v>18</v>
      </c>
      <c r="H209" s="198">
        <v>11.542000000000002</v>
      </c>
      <c r="I209" s="190">
        <f t="shared" si="27"/>
        <v>15.581700000000003</v>
      </c>
      <c r="J209" s="195">
        <v>0.199</v>
      </c>
      <c r="K209" s="174">
        <f t="shared" si="23"/>
        <v>0.199</v>
      </c>
      <c r="L209" s="292">
        <v>0.399</v>
      </c>
      <c r="M209" s="305">
        <f t="shared" si="24"/>
        <v>0</v>
      </c>
      <c r="N209" s="197">
        <f t="shared" si="25"/>
        <v>15.780700000000003</v>
      </c>
      <c r="O209" s="197">
        <f t="shared" si="26"/>
        <v>0</v>
      </c>
      <c r="P209" s="306">
        <f aca="true" t="shared" si="28" ref="P209:P237">(O209-(O209*$Q$9))</f>
        <v>0</v>
      </c>
      <c r="Q209" s="199">
        <f aca="true" t="shared" si="29" ref="Q209:Q237">(O209-(O209*$Q$9)+M209)</f>
        <v>0</v>
      </c>
    </row>
    <row r="210" spans="1:17" s="184" customFormat="1" ht="30" customHeight="1" thickBot="1" thickTop="1">
      <c r="A210" s="191"/>
      <c r="B210" s="205" t="s">
        <v>315</v>
      </c>
      <c r="C210" s="271" t="s">
        <v>790</v>
      </c>
      <c r="D210" s="264"/>
      <c r="E210" s="272">
        <v>32</v>
      </c>
      <c r="F210" s="272">
        <v>1</v>
      </c>
      <c r="G210" s="273">
        <v>32</v>
      </c>
      <c r="H210" s="198">
        <v>8.295</v>
      </c>
      <c r="I210" s="190">
        <f t="shared" si="27"/>
        <v>11.19825</v>
      </c>
      <c r="J210" s="195">
        <v>0.199</v>
      </c>
      <c r="K210" s="174">
        <f t="shared" si="23"/>
        <v>0.199</v>
      </c>
      <c r="L210" s="292">
        <v>0.399</v>
      </c>
      <c r="M210" s="305">
        <f t="shared" si="24"/>
        <v>0</v>
      </c>
      <c r="N210" s="197">
        <f t="shared" si="25"/>
        <v>11.39725</v>
      </c>
      <c r="O210" s="197">
        <f t="shared" si="26"/>
        <v>0</v>
      </c>
      <c r="P210" s="306">
        <f t="shared" si="28"/>
        <v>0</v>
      </c>
      <c r="Q210" s="199">
        <f t="shared" si="29"/>
        <v>0</v>
      </c>
    </row>
    <row r="211" spans="1:17" s="184" customFormat="1" ht="30" customHeight="1" thickBot="1" thickTop="1">
      <c r="A211" s="191"/>
      <c r="B211" s="205" t="s">
        <v>326</v>
      </c>
      <c r="C211" s="271" t="s">
        <v>791</v>
      </c>
      <c r="D211" s="264"/>
      <c r="E211" s="272">
        <v>32</v>
      </c>
      <c r="F211" s="272">
        <v>1</v>
      </c>
      <c r="G211" s="273">
        <v>32</v>
      </c>
      <c r="H211" s="198">
        <v>7.295</v>
      </c>
      <c r="I211" s="190">
        <f t="shared" si="27"/>
        <v>9.84825</v>
      </c>
      <c r="J211" s="195">
        <v>0.199</v>
      </c>
      <c r="K211" s="174">
        <f t="shared" si="23"/>
        <v>0.199</v>
      </c>
      <c r="L211" s="292">
        <v>0.399</v>
      </c>
      <c r="M211" s="305">
        <f t="shared" si="24"/>
        <v>0</v>
      </c>
      <c r="N211" s="197">
        <f t="shared" si="25"/>
        <v>10.04725</v>
      </c>
      <c r="O211" s="197">
        <f t="shared" si="26"/>
        <v>0</v>
      </c>
      <c r="P211" s="306">
        <f t="shared" si="28"/>
        <v>0</v>
      </c>
      <c r="Q211" s="199">
        <f t="shared" si="29"/>
        <v>0</v>
      </c>
    </row>
    <row r="212" spans="1:17" s="184" customFormat="1" ht="30" customHeight="1" thickBot="1" thickTop="1">
      <c r="A212" s="191"/>
      <c r="B212" s="205" t="s">
        <v>316</v>
      </c>
      <c r="C212" s="271" t="s">
        <v>792</v>
      </c>
      <c r="D212" s="264"/>
      <c r="E212" s="272">
        <v>32</v>
      </c>
      <c r="F212" s="272">
        <v>1</v>
      </c>
      <c r="G212" s="273">
        <v>32</v>
      </c>
      <c r="H212" s="198">
        <v>8.295</v>
      </c>
      <c r="I212" s="190">
        <f t="shared" si="27"/>
        <v>11.19825</v>
      </c>
      <c r="J212" s="195">
        <v>0.199</v>
      </c>
      <c r="K212" s="174">
        <f t="shared" si="23"/>
        <v>0.199</v>
      </c>
      <c r="L212" s="292">
        <v>0</v>
      </c>
      <c r="M212" s="305">
        <f t="shared" si="24"/>
        <v>0</v>
      </c>
      <c r="N212" s="197">
        <f t="shared" si="25"/>
        <v>11.39725</v>
      </c>
      <c r="O212" s="197">
        <f t="shared" si="26"/>
        <v>0</v>
      </c>
      <c r="P212" s="306">
        <f t="shared" si="28"/>
        <v>0</v>
      </c>
      <c r="Q212" s="199">
        <f t="shared" si="29"/>
        <v>0</v>
      </c>
    </row>
    <row r="213" spans="1:17" s="184" customFormat="1" ht="30" customHeight="1" thickBot="1" thickTop="1">
      <c r="A213" s="191"/>
      <c r="B213" s="205" t="s">
        <v>328</v>
      </c>
      <c r="C213" s="271" t="s">
        <v>793</v>
      </c>
      <c r="D213" s="264"/>
      <c r="E213" s="272">
        <v>38</v>
      </c>
      <c r="F213" s="272">
        <v>2</v>
      </c>
      <c r="G213" s="273">
        <v>76</v>
      </c>
      <c r="H213" s="198">
        <v>4.180000000000001</v>
      </c>
      <c r="I213" s="190">
        <f t="shared" si="27"/>
        <v>5.643000000000002</v>
      </c>
      <c r="J213" s="195">
        <v>0.199</v>
      </c>
      <c r="K213" s="174">
        <f t="shared" si="23"/>
        <v>0.199</v>
      </c>
      <c r="L213" s="292">
        <v>0</v>
      </c>
      <c r="M213" s="305">
        <f t="shared" si="24"/>
        <v>0</v>
      </c>
      <c r="N213" s="197">
        <f t="shared" si="25"/>
        <v>5.842000000000001</v>
      </c>
      <c r="O213" s="197">
        <f t="shared" si="26"/>
        <v>0</v>
      </c>
      <c r="P213" s="306">
        <f t="shared" si="28"/>
        <v>0</v>
      </c>
      <c r="Q213" s="199">
        <f t="shared" si="29"/>
        <v>0</v>
      </c>
    </row>
    <row r="214" spans="1:17" s="184" customFormat="1" ht="30" customHeight="1" thickBot="1" thickTop="1">
      <c r="A214" s="191"/>
      <c r="B214" s="205" t="s">
        <v>329</v>
      </c>
      <c r="C214" s="271" t="s">
        <v>794</v>
      </c>
      <c r="D214" s="264"/>
      <c r="E214" s="272">
        <v>38</v>
      </c>
      <c r="F214" s="272">
        <v>2</v>
      </c>
      <c r="G214" s="273">
        <v>76</v>
      </c>
      <c r="H214" s="198">
        <v>3.6400000000000006</v>
      </c>
      <c r="I214" s="190">
        <f t="shared" si="27"/>
        <v>4.9140000000000015</v>
      </c>
      <c r="J214" s="195">
        <v>0.199</v>
      </c>
      <c r="K214" s="174">
        <f t="shared" si="23"/>
        <v>0.199</v>
      </c>
      <c r="L214" s="292">
        <v>0</v>
      </c>
      <c r="M214" s="305">
        <f t="shared" si="24"/>
        <v>0</v>
      </c>
      <c r="N214" s="197">
        <f t="shared" si="25"/>
        <v>5.113000000000001</v>
      </c>
      <c r="O214" s="197">
        <f t="shared" si="26"/>
        <v>0</v>
      </c>
      <c r="P214" s="306">
        <f t="shared" si="28"/>
        <v>0</v>
      </c>
      <c r="Q214" s="199">
        <f t="shared" si="29"/>
        <v>0</v>
      </c>
    </row>
    <row r="215" spans="1:17" s="184" customFormat="1" ht="30" customHeight="1" thickBot="1" thickTop="1">
      <c r="A215" s="191"/>
      <c r="B215" s="205" t="s">
        <v>330</v>
      </c>
      <c r="C215" s="271" t="s">
        <v>795</v>
      </c>
      <c r="D215" s="264"/>
      <c r="E215" s="272">
        <v>38</v>
      </c>
      <c r="F215" s="272">
        <v>2</v>
      </c>
      <c r="G215" s="273">
        <v>76</v>
      </c>
      <c r="H215" s="198">
        <v>4.180000000000001</v>
      </c>
      <c r="I215" s="190">
        <f t="shared" si="27"/>
        <v>5.643000000000002</v>
      </c>
      <c r="J215" s="195">
        <v>0.199</v>
      </c>
      <c r="K215" s="174">
        <f t="shared" si="23"/>
        <v>0.199</v>
      </c>
      <c r="L215" s="292">
        <v>0</v>
      </c>
      <c r="M215" s="305">
        <f t="shared" si="24"/>
        <v>0</v>
      </c>
      <c r="N215" s="197">
        <f t="shared" si="25"/>
        <v>5.842000000000001</v>
      </c>
      <c r="O215" s="197">
        <f t="shared" si="26"/>
        <v>0</v>
      </c>
      <c r="P215" s="306">
        <f t="shared" si="28"/>
        <v>0</v>
      </c>
      <c r="Q215" s="199">
        <f t="shared" si="29"/>
        <v>0</v>
      </c>
    </row>
    <row r="216" spans="1:17" s="184" customFormat="1" ht="30" customHeight="1" thickBot="1" thickTop="1">
      <c r="A216" s="191"/>
      <c r="B216" s="205" t="s">
        <v>331</v>
      </c>
      <c r="C216" s="271" t="s">
        <v>795</v>
      </c>
      <c r="D216" s="264"/>
      <c r="E216" s="272">
        <v>50</v>
      </c>
      <c r="F216" s="272">
        <v>2</v>
      </c>
      <c r="G216" s="273">
        <v>100</v>
      </c>
      <c r="H216" s="198">
        <v>3.5950000000000006</v>
      </c>
      <c r="I216" s="190">
        <f t="shared" si="27"/>
        <v>4.853250000000001</v>
      </c>
      <c r="J216" s="195">
        <v>0.199</v>
      </c>
      <c r="K216" s="174">
        <f t="shared" si="23"/>
        <v>0.199</v>
      </c>
      <c r="L216" s="292">
        <v>0</v>
      </c>
      <c r="M216" s="305">
        <f t="shared" si="24"/>
        <v>0</v>
      </c>
      <c r="N216" s="197">
        <f t="shared" si="25"/>
        <v>5.052250000000001</v>
      </c>
      <c r="O216" s="197">
        <f t="shared" si="26"/>
        <v>0</v>
      </c>
      <c r="P216" s="306">
        <f t="shared" si="28"/>
        <v>0</v>
      </c>
      <c r="Q216" s="199">
        <f t="shared" si="29"/>
        <v>0</v>
      </c>
    </row>
    <row r="217" spans="1:17" s="184" customFormat="1" ht="30" customHeight="1" thickBot="1" thickTop="1">
      <c r="A217" s="191"/>
      <c r="B217" s="205" t="s">
        <v>332</v>
      </c>
      <c r="C217" s="271" t="s">
        <v>796</v>
      </c>
      <c r="D217" s="264"/>
      <c r="E217" s="272">
        <v>38</v>
      </c>
      <c r="F217" s="272">
        <v>2</v>
      </c>
      <c r="G217" s="273">
        <v>76</v>
      </c>
      <c r="H217" s="198">
        <v>3.99</v>
      </c>
      <c r="I217" s="190">
        <f t="shared" si="27"/>
        <v>5.386500000000001</v>
      </c>
      <c r="J217" s="195">
        <v>0.199</v>
      </c>
      <c r="K217" s="174">
        <f aca="true" t="shared" si="30" ref="K217:K248">SUM(J217:J217)</f>
        <v>0.199</v>
      </c>
      <c r="L217" s="292">
        <v>0</v>
      </c>
      <c r="M217" s="305">
        <f t="shared" si="24"/>
        <v>0</v>
      </c>
      <c r="N217" s="197">
        <f t="shared" si="25"/>
        <v>5.585500000000001</v>
      </c>
      <c r="O217" s="197">
        <f t="shared" si="26"/>
        <v>0</v>
      </c>
      <c r="P217" s="306">
        <f t="shared" si="28"/>
        <v>0</v>
      </c>
      <c r="Q217" s="199">
        <f t="shared" si="29"/>
        <v>0</v>
      </c>
    </row>
    <row r="218" spans="1:17" s="184" customFormat="1" ht="30" customHeight="1" thickBot="1" thickTop="1">
      <c r="A218" s="191"/>
      <c r="B218" s="205" t="s">
        <v>327</v>
      </c>
      <c r="C218" s="271" t="s">
        <v>797</v>
      </c>
      <c r="D218" s="264"/>
      <c r="E218" s="272">
        <v>38</v>
      </c>
      <c r="F218" s="272">
        <v>2</v>
      </c>
      <c r="G218" s="273">
        <v>76</v>
      </c>
      <c r="H218" s="198">
        <v>3.73</v>
      </c>
      <c r="I218" s="190">
        <f t="shared" si="27"/>
        <v>5.0355</v>
      </c>
      <c r="J218" s="195">
        <v>0.199</v>
      </c>
      <c r="K218" s="174">
        <f t="shared" si="30"/>
        <v>0.199</v>
      </c>
      <c r="L218" s="292">
        <v>0</v>
      </c>
      <c r="M218" s="305">
        <f t="shared" si="24"/>
        <v>0</v>
      </c>
      <c r="N218" s="197">
        <f t="shared" si="25"/>
        <v>5.2345</v>
      </c>
      <c r="O218" s="197">
        <f t="shared" si="26"/>
        <v>0</v>
      </c>
      <c r="P218" s="306">
        <f t="shared" si="28"/>
        <v>0</v>
      </c>
      <c r="Q218" s="199">
        <f t="shared" si="29"/>
        <v>0</v>
      </c>
    </row>
    <row r="219" spans="1:17" s="184" customFormat="1" ht="30" customHeight="1" thickBot="1" thickTop="1">
      <c r="A219" s="191"/>
      <c r="B219" s="205" t="s">
        <v>333</v>
      </c>
      <c r="C219" s="271" t="s">
        <v>798</v>
      </c>
      <c r="D219" s="264"/>
      <c r="E219" s="272">
        <v>50</v>
      </c>
      <c r="F219" s="272">
        <v>2</v>
      </c>
      <c r="G219" s="273">
        <v>100</v>
      </c>
      <c r="H219" s="198">
        <v>1.885</v>
      </c>
      <c r="I219" s="190">
        <f t="shared" si="27"/>
        <v>2.54475</v>
      </c>
      <c r="J219" s="195">
        <v>0.199</v>
      </c>
      <c r="K219" s="174">
        <f t="shared" si="30"/>
        <v>0.199</v>
      </c>
      <c r="L219" s="292">
        <v>0</v>
      </c>
      <c r="M219" s="305">
        <f t="shared" si="24"/>
        <v>0</v>
      </c>
      <c r="N219" s="197">
        <f t="shared" si="25"/>
        <v>2.74375</v>
      </c>
      <c r="O219" s="197">
        <f t="shared" si="26"/>
        <v>0</v>
      </c>
      <c r="P219" s="306">
        <f t="shared" si="28"/>
        <v>0</v>
      </c>
      <c r="Q219" s="199">
        <f t="shared" si="29"/>
        <v>0</v>
      </c>
    </row>
    <row r="220" spans="1:17" s="184" customFormat="1" ht="30" customHeight="1" thickBot="1" thickTop="1">
      <c r="A220" s="191"/>
      <c r="B220" s="205" t="s">
        <v>334</v>
      </c>
      <c r="C220" s="271" t="s">
        <v>799</v>
      </c>
      <c r="D220" s="264"/>
      <c r="E220" s="272">
        <v>21</v>
      </c>
      <c r="F220" s="272">
        <v>1</v>
      </c>
      <c r="G220" s="273">
        <v>21</v>
      </c>
      <c r="H220" s="198">
        <v>6.445</v>
      </c>
      <c r="I220" s="190">
        <f t="shared" si="27"/>
        <v>8.700750000000001</v>
      </c>
      <c r="J220" s="195">
        <v>0.199</v>
      </c>
      <c r="K220" s="174">
        <f t="shared" si="30"/>
        <v>0.199</v>
      </c>
      <c r="L220" s="292">
        <v>0</v>
      </c>
      <c r="M220" s="305">
        <f t="shared" si="24"/>
        <v>0</v>
      </c>
      <c r="N220" s="197">
        <f t="shared" si="25"/>
        <v>8.899750000000001</v>
      </c>
      <c r="O220" s="197">
        <f t="shared" si="26"/>
        <v>0</v>
      </c>
      <c r="P220" s="306">
        <f t="shared" si="28"/>
        <v>0</v>
      </c>
      <c r="Q220" s="199">
        <f t="shared" si="29"/>
        <v>0</v>
      </c>
    </row>
    <row r="221" spans="1:17" s="184" customFormat="1" ht="30" customHeight="1" thickBot="1" thickTop="1">
      <c r="A221" s="191"/>
      <c r="B221" s="206" t="s">
        <v>335</v>
      </c>
      <c r="C221" s="280" t="s">
        <v>799</v>
      </c>
      <c r="D221" s="265" t="s">
        <v>647</v>
      </c>
      <c r="E221" s="275">
        <v>50</v>
      </c>
      <c r="F221" s="275">
        <v>2</v>
      </c>
      <c r="G221" s="276">
        <v>100</v>
      </c>
      <c r="H221" s="198">
        <v>4.345</v>
      </c>
      <c r="I221" s="190">
        <f t="shared" si="27"/>
        <v>5.86575</v>
      </c>
      <c r="J221" s="195">
        <v>0.199</v>
      </c>
      <c r="K221" s="174">
        <f t="shared" si="30"/>
        <v>0.199</v>
      </c>
      <c r="L221" s="292">
        <v>0</v>
      </c>
      <c r="M221" s="305">
        <f t="shared" si="24"/>
        <v>0</v>
      </c>
      <c r="N221" s="197">
        <f t="shared" si="25"/>
        <v>6.06475</v>
      </c>
      <c r="O221" s="197">
        <f t="shared" si="26"/>
        <v>0</v>
      </c>
      <c r="P221" s="306">
        <f t="shared" si="28"/>
        <v>0</v>
      </c>
      <c r="Q221" s="199">
        <f t="shared" si="29"/>
        <v>0</v>
      </c>
    </row>
    <row r="222" spans="1:17" s="184" customFormat="1" ht="30" customHeight="1" thickBot="1" thickTop="1">
      <c r="A222" s="191"/>
      <c r="B222" s="205" t="s">
        <v>336</v>
      </c>
      <c r="C222" s="271" t="s">
        <v>800</v>
      </c>
      <c r="D222" s="264"/>
      <c r="E222" s="272">
        <v>21</v>
      </c>
      <c r="F222" s="272">
        <v>2</v>
      </c>
      <c r="G222" s="273">
        <v>42</v>
      </c>
      <c r="H222" s="198">
        <v>3.2840000000000003</v>
      </c>
      <c r="I222" s="190">
        <f t="shared" si="27"/>
        <v>4.433400000000001</v>
      </c>
      <c r="J222" s="195">
        <v>0.199</v>
      </c>
      <c r="K222" s="174">
        <f t="shared" si="30"/>
        <v>0.199</v>
      </c>
      <c r="L222" s="292">
        <v>0</v>
      </c>
      <c r="M222" s="305">
        <f t="shared" si="24"/>
        <v>0</v>
      </c>
      <c r="N222" s="197">
        <f t="shared" si="25"/>
        <v>4.6324000000000005</v>
      </c>
      <c r="O222" s="197">
        <f t="shared" si="26"/>
        <v>0</v>
      </c>
      <c r="P222" s="306">
        <f t="shared" si="28"/>
        <v>0</v>
      </c>
      <c r="Q222" s="199">
        <f t="shared" si="29"/>
        <v>0</v>
      </c>
    </row>
    <row r="223" spans="1:17" s="184" customFormat="1" ht="30" customHeight="1" thickBot="1" thickTop="1">
      <c r="A223" s="191"/>
      <c r="B223" s="205" t="s">
        <v>337</v>
      </c>
      <c r="C223" s="271" t="s">
        <v>800</v>
      </c>
      <c r="D223" s="264"/>
      <c r="E223" s="272">
        <v>36</v>
      </c>
      <c r="F223" s="272">
        <v>2</v>
      </c>
      <c r="G223" s="273">
        <v>72</v>
      </c>
      <c r="H223" s="198">
        <v>3.2840000000000003</v>
      </c>
      <c r="I223" s="190">
        <f t="shared" si="27"/>
        <v>4.433400000000001</v>
      </c>
      <c r="J223" s="195">
        <v>0.199</v>
      </c>
      <c r="K223" s="174">
        <f t="shared" si="30"/>
        <v>0.199</v>
      </c>
      <c r="L223" s="292">
        <v>0</v>
      </c>
      <c r="M223" s="305">
        <f t="shared" si="24"/>
        <v>0</v>
      </c>
      <c r="N223" s="197">
        <f t="shared" si="25"/>
        <v>4.6324000000000005</v>
      </c>
      <c r="O223" s="197">
        <f t="shared" si="26"/>
        <v>0</v>
      </c>
      <c r="P223" s="306">
        <f t="shared" si="28"/>
        <v>0</v>
      </c>
      <c r="Q223" s="199">
        <f t="shared" si="29"/>
        <v>0</v>
      </c>
    </row>
    <row r="224" spans="1:17" s="184" customFormat="1" ht="30" customHeight="1" thickBot="1" thickTop="1">
      <c r="A224" s="191"/>
      <c r="B224" s="205" t="s">
        <v>338</v>
      </c>
      <c r="C224" s="271" t="s">
        <v>801</v>
      </c>
      <c r="D224" s="264"/>
      <c r="E224" s="272">
        <v>18</v>
      </c>
      <c r="F224" s="272">
        <v>1</v>
      </c>
      <c r="G224" s="273">
        <v>18</v>
      </c>
      <c r="H224" s="198">
        <v>8.302</v>
      </c>
      <c r="I224" s="190">
        <f t="shared" si="27"/>
        <v>11.2077</v>
      </c>
      <c r="J224" s="195">
        <v>0.199</v>
      </c>
      <c r="K224" s="174">
        <f t="shared" si="30"/>
        <v>0.199</v>
      </c>
      <c r="L224" s="292">
        <v>0</v>
      </c>
      <c r="M224" s="305">
        <f t="shared" si="24"/>
        <v>0</v>
      </c>
      <c r="N224" s="197">
        <f t="shared" si="25"/>
        <v>11.4067</v>
      </c>
      <c r="O224" s="197">
        <f t="shared" si="26"/>
        <v>0</v>
      </c>
      <c r="P224" s="306">
        <f t="shared" si="28"/>
        <v>0</v>
      </c>
      <c r="Q224" s="199">
        <f t="shared" si="29"/>
        <v>0</v>
      </c>
    </row>
    <row r="225" spans="1:17" s="184" customFormat="1" ht="30" customHeight="1" thickBot="1" thickTop="1">
      <c r="A225" s="191"/>
      <c r="B225" s="205" t="s">
        <v>339</v>
      </c>
      <c r="C225" s="271" t="s">
        <v>801</v>
      </c>
      <c r="D225" s="264"/>
      <c r="E225" s="272">
        <v>32</v>
      </c>
      <c r="F225" s="272">
        <v>2</v>
      </c>
      <c r="G225" s="273">
        <v>64</v>
      </c>
      <c r="H225" s="198">
        <v>3.7570000000000006</v>
      </c>
      <c r="I225" s="190">
        <f t="shared" si="27"/>
        <v>5.071950000000001</v>
      </c>
      <c r="J225" s="195">
        <v>0.199</v>
      </c>
      <c r="K225" s="174">
        <f t="shared" si="30"/>
        <v>0.199</v>
      </c>
      <c r="L225" s="292">
        <v>0</v>
      </c>
      <c r="M225" s="305">
        <f t="shared" si="24"/>
        <v>0</v>
      </c>
      <c r="N225" s="197">
        <f t="shared" si="25"/>
        <v>5.270950000000001</v>
      </c>
      <c r="O225" s="197">
        <f t="shared" si="26"/>
        <v>0</v>
      </c>
      <c r="P225" s="306">
        <f t="shared" si="28"/>
        <v>0</v>
      </c>
      <c r="Q225" s="199">
        <f t="shared" si="29"/>
        <v>0</v>
      </c>
    </row>
    <row r="226" spans="1:17" s="184" customFormat="1" ht="30" customHeight="1" thickBot="1" thickTop="1">
      <c r="A226" s="191"/>
      <c r="B226" s="205" t="s">
        <v>340</v>
      </c>
      <c r="C226" s="271" t="s">
        <v>802</v>
      </c>
      <c r="D226" s="264"/>
      <c r="E226" s="272">
        <v>18</v>
      </c>
      <c r="F226" s="272">
        <v>1</v>
      </c>
      <c r="G226" s="273">
        <v>18</v>
      </c>
      <c r="H226" s="198">
        <v>8.532</v>
      </c>
      <c r="I226" s="190">
        <f t="shared" si="27"/>
        <v>11.5182</v>
      </c>
      <c r="J226" s="195">
        <v>0.199</v>
      </c>
      <c r="K226" s="174">
        <f t="shared" si="30"/>
        <v>0.199</v>
      </c>
      <c r="L226" s="292">
        <v>0.399</v>
      </c>
      <c r="M226" s="305">
        <f t="shared" si="24"/>
        <v>0</v>
      </c>
      <c r="N226" s="197">
        <f t="shared" si="25"/>
        <v>11.7172</v>
      </c>
      <c r="O226" s="197">
        <f t="shared" si="26"/>
        <v>0</v>
      </c>
      <c r="P226" s="306">
        <f t="shared" si="28"/>
        <v>0</v>
      </c>
      <c r="Q226" s="199">
        <f t="shared" si="29"/>
        <v>0</v>
      </c>
    </row>
    <row r="227" spans="1:17" s="184" customFormat="1" ht="30" customHeight="1" thickBot="1" thickTop="1">
      <c r="A227" s="191"/>
      <c r="B227" s="205" t="s">
        <v>341</v>
      </c>
      <c r="C227" s="271" t="s">
        <v>803</v>
      </c>
      <c r="D227" s="264"/>
      <c r="E227" s="272">
        <v>32</v>
      </c>
      <c r="F227" s="272">
        <v>3</v>
      </c>
      <c r="G227" s="273">
        <v>96</v>
      </c>
      <c r="H227" s="198">
        <v>4.165</v>
      </c>
      <c r="I227" s="190">
        <f t="shared" si="27"/>
        <v>5.622750000000001</v>
      </c>
      <c r="J227" s="195">
        <v>0.199</v>
      </c>
      <c r="K227" s="174">
        <f t="shared" si="30"/>
        <v>0.199</v>
      </c>
      <c r="L227" s="292">
        <v>0.164</v>
      </c>
      <c r="M227" s="305">
        <f t="shared" si="24"/>
        <v>0</v>
      </c>
      <c r="N227" s="197">
        <f t="shared" si="25"/>
        <v>5.821750000000001</v>
      </c>
      <c r="O227" s="197">
        <f t="shared" si="26"/>
        <v>0</v>
      </c>
      <c r="P227" s="306">
        <f t="shared" si="28"/>
        <v>0</v>
      </c>
      <c r="Q227" s="199">
        <f t="shared" si="29"/>
        <v>0</v>
      </c>
    </row>
    <row r="228" spans="1:17" s="184" customFormat="1" ht="30" customHeight="1" thickBot="1" thickTop="1">
      <c r="A228" s="191"/>
      <c r="B228" s="206" t="s">
        <v>342</v>
      </c>
      <c r="C228" s="274" t="s">
        <v>803</v>
      </c>
      <c r="D228" s="265" t="s">
        <v>647</v>
      </c>
      <c r="E228" s="275">
        <v>50</v>
      </c>
      <c r="F228" s="275">
        <v>2</v>
      </c>
      <c r="G228" s="276">
        <v>100</v>
      </c>
      <c r="H228" s="198">
        <v>2.645</v>
      </c>
      <c r="I228" s="190">
        <f t="shared" si="27"/>
        <v>3.5707500000000003</v>
      </c>
      <c r="J228" s="195">
        <v>0.199</v>
      </c>
      <c r="K228" s="174">
        <f t="shared" si="30"/>
        <v>0.199</v>
      </c>
      <c r="L228" s="292">
        <v>0.164</v>
      </c>
      <c r="M228" s="305">
        <f t="shared" si="24"/>
        <v>0</v>
      </c>
      <c r="N228" s="197">
        <f t="shared" si="25"/>
        <v>3.76975</v>
      </c>
      <c r="O228" s="197">
        <f t="shared" si="26"/>
        <v>0</v>
      </c>
      <c r="P228" s="306">
        <f t="shared" si="28"/>
        <v>0</v>
      </c>
      <c r="Q228" s="199">
        <f t="shared" si="29"/>
        <v>0</v>
      </c>
    </row>
    <row r="229" spans="1:17" ht="30" customHeight="1" thickBot="1" thickTop="1">
      <c r="A229" s="191"/>
      <c r="B229" s="205" t="s">
        <v>343</v>
      </c>
      <c r="C229" s="271" t="s">
        <v>804</v>
      </c>
      <c r="D229" s="264"/>
      <c r="E229" s="272">
        <v>32</v>
      </c>
      <c r="F229" s="272">
        <v>2</v>
      </c>
      <c r="G229" s="273">
        <v>64</v>
      </c>
      <c r="H229" s="198">
        <v>3.3570000000000007</v>
      </c>
      <c r="I229" s="190">
        <f t="shared" si="27"/>
        <v>4.531950000000001</v>
      </c>
      <c r="J229" s="195">
        <v>0.199</v>
      </c>
      <c r="K229" s="174">
        <f t="shared" si="30"/>
        <v>0.199</v>
      </c>
      <c r="L229" s="292">
        <v>0</v>
      </c>
      <c r="M229" s="305">
        <f t="shared" si="24"/>
        <v>0</v>
      </c>
      <c r="N229" s="197">
        <f t="shared" si="25"/>
        <v>4.730950000000001</v>
      </c>
      <c r="O229" s="197">
        <f t="shared" si="26"/>
        <v>0</v>
      </c>
      <c r="P229" s="306">
        <f t="shared" si="28"/>
        <v>0</v>
      </c>
      <c r="Q229" s="199">
        <f t="shared" si="29"/>
        <v>0</v>
      </c>
    </row>
    <row r="230" spans="1:17" ht="30" customHeight="1" thickBot="1" thickTop="1">
      <c r="A230" s="191"/>
      <c r="B230" s="205" t="s">
        <v>344</v>
      </c>
      <c r="C230" s="271" t="s">
        <v>805</v>
      </c>
      <c r="D230" s="264"/>
      <c r="E230" s="272">
        <v>32</v>
      </c>
      <c r="F230" s="272">
        <v>2</v>
      </c>
      <c r="G230" s="273">
        <v>64</v>
      </c>
      <c r="H230" s="198">
        <v>3.8370000000000006</v>
      </c>
      <c r="I230" s="190">
        <f t="shared" si="27"/>
        <v>5.179950000000002</v>
      </c>
      <c r="J230" s="195">
        <v>0.199</v>
      </c>
      <c r="K230" s="174">
        <f t="shared" si="30"/>
        <v>0.199</v>
      </c>
      <c r="L230" s="292">
        <v>0</v>
      </c>
      <c r="M230" s="305">
        <f t="shared" si="24"/>
        <v>0</v>
      </c>
      <c r="N230" s="197">
        <f t="shared" si="25"/>
        <v>5.3789500000000015</v>
      </c>
      <c r="O230" s="197">
        <f t="shared" si="26"/>
        <v>0</v>
      </c>
      <c r="P230" s="306">
        <f t="shared" si="28"/>
        <v>0</v>
      </c>
      <c r="Q230" s="199">
        <f t="shared" si="29"/>
        <v>0</v>
      </c>
    </row>
    <row r="231" spans="1:17" s="186" customFormat="1" ht="30" customHeight="1" thickBot="1" thickTop="1">
      <c r="A231" s="191"/>
      <c r="B231" s="205" t="s">
        <v>345</v>
      </c>
      <c r="C231" s="271" t="s">
        <v>806</v>
      </c>
      <c r="D231" s="264"/>
      <c r="E231" s="272">
        <v>32</v>
      </c>
      <c r="F231" s="272">
        <v>2</v>
      </c>
      <c r="G231" s="273">
        <v>64</v>
      </c>
      <c r="H231" s="198">
        <v>3.527</v>
      </c>
      <c r="I231" s="190">
        <f t="shared" si="27"/>
        <v>4.761450000000001</v>
      </c>
      <c r="J231" s="195">
        <v>0.199</v>
      </c>
      <c r="K231" s="174">
        <f t="shared" si="30"/>
        <v>0.199</v>
      </c>
      <c r="L231" s="292">
        <v>0</v>
      </c>
      <c r="M231" s="305">
        <f t="shared" si="24"/>
        <v>0</v>
      </c>
      <c r="N231" s="197">
        <f t="shared" si="25"/>
        <v>4.960450000000001</v>
      </c>
      <c r="O231" s="197">
        <f t="shared" si="26"/>
        <v>0</v>
      </c>
      <c r="P231" s="306">
        <f t="shared" si="28"/>
        <v>0</v>
      </c>
      <c r="Q231" s="199">
        <f t="shared" si="29"/>
        <v>0</v>
      </c>
    </row>
    <row r="232" spans="1:17" s="186" customFormat="1" ht="30" customHeight="1" thickBot="1" thickTop="1">
      <c r="A232" s="191"/>
      <c r="B232" s="205" t="s">
        <v>346</v>
      </c>
      <c r="C232" s="271" t="s">
        <v>807</v>
      </c>
      <c r="D232" s="264"/>
      <c r="E232" s="272">
        <v>50</v>
      </c>
      <c r="F232" s="272">
        <v>2</v>
      </c>
      <c r="G232" s="273">
        <v>100</v>
      </c>
      <c r="H232" s="198">
        <v>2.075</v>
      </c>
      <c r="I232" s="190">
        <f t="shared" si="27"/>
        <v>2.8012500000000005</v>
      </c>
      <c r="J232" s="195">
        <v>0.199</v>
      </c>
      <c r="K232" s="174">
        <f t="shared" si="30"/>
        <v>0.199</v>
      </c>
      <c r="L232" s="292">
        <v>0</v>
      </c>
      <c r="M232" s="305">
        <f t="shared" si="24"/>
        <v>0</v>
      </c>
      <c r="N232" s="197">
        <f t="shared" si="25"/>
        <v>3.0002500000000003</v>
      </c>
      <c r="O232" s="197">
        <f t="shared" si="26"/>
        <v>0</v>
      </c>
      <c r="P232" s="306">
        <f t="shared" si="28"/>
        <v>0</v>
      </c>
      <c r="Q232" s="199">
        <f t="shared" si="29"/>
        <v>0</v>
      </c>
    </row>
    <row r="233" spans="1:17" s="186" customFormat="1" ht="30" customHeight="1" thickBot="1" thickTop="1">
      <c r="A233" s="191"/>
      <c r="B233" s="205" t="s">
        <v>348</v>
      </c>
      <c r="C233" s="271" t="s">
        <v>808</v>
      </c>
      <c r="D233" s="264"/>
      <c r="E233" s="272">
        <v>18</v>
      </c>
      <c r="F233" s="272">
        <v>2</v>
      </c>
      <c r="G233" s="273">
        <v>36</v>
      </c>
      <c r="H233" s="198">
        <v>2.883</v>
      </c>
      <c r="I233" s="190">
        <f t="shared" si="27"/>
        <v>3.8920500000000002</v>
      </c>
      <c r="J233" s="195">
        <v>0.199</v>
      </c>
      <c r="K233" s="174">
        <f t="shared" si="30"/>
        <v>0.199</v>
      </c>
      <c r="L233" s="292">
        <v>0.318</v>
      </c>
      <c r="M233" s="305">
        <f t="shared" si="24"/>
        <v>0</v>
      </c>
      <c r="N233" s="197">
        <f t="shared" si="25"/>
        <v>4.09105</v>
      </c>
      <c r="O233" s="197">
        <f t="shared" si="26"/>
        <v>0</v>
      </c>
      <c r="P233" s="306">
        <f t="shared" si="28"/>
        <v>0</v>
      </c>
      <c r="Q233" s="199">
        <f t="shared" si="29"/>
        <v>0</v>
      </c>
    </row>
    <row r="234" spans="1:17" s="186" customFormat="1" ht="30" customHeight="1" thickBot="1" thickTop="1">
      <c r="A234" s="191"/>
      <c r="B234" s="206" t="s">
        <v>347</v>
      </c>
      <c r="C234" s="274" t="s">
        <v>808</v>
      </c>
      <c r="D234" s="265" t="s">
        <v>647</v>
      </c>
      <c r="E234" s="275">
        <v>50</v>
      </c>
      <c r="F234" s="275">
        <v>2</v>
      </c>
      <c r="G234" s="276">
        <v>100</v>
      </c>
      <c r="H234" s="198">
        <v>1.7450000000000006</v>
      </c>
      <c r="I234" s="190">
        <f t="shared" si="27"/>
        <v>2.355750000000001</v>
      </c>
      <c r="J234" s="195">
        <v>0.199</v>
      </c>
      <c r="K234" s="174">
        <f t="shared" si="30"/>
        <v>0.199</v>
      </c>
      <c r="L234" s="292">
        <v>0.318</v>
      </c>
      <c r="M234" s="305">
        <f t="shared" si="24"/>
        <v>0</v>
      </c>
      <c r="N234" s="197">
        <f t="shared" si="25"/>
        <v>2.5547500000000007</v>
      </c>
      <c r="O234" s="197">
        <f t="shared" si="26"/>
        <v>0</v>
      </c>
      <c r="P234" s="306">
        <f t="shared" si="28"/>
        <v>0</v>
      </c>
      <c r="Q234" s="199">
        <f t="shared" si="29"/>
        <v>0</v>
      </c>
    </row>
    <row r="235" spans="1:17" ht="30" customHeight="1" thickBot="1" thickTop="1">
      <c r="A235" s="191"/>
      <c r="B235" s="205" t="s">
        <v>350</v>
      </c>
      <c r="C235" s="271" t="s">
        <v>809</v>
      </c>
      <c r="D235" s="264"/>
      <c r="E235" s="272">
        <v>18</v>
      </c>
      <c r="F235" s="272">
        <v>2</v>
      </c>
      <c r="G235" s="273">
        <v>36</v>
      </c>
      <c r="H235" s="198">
        <v>2.883</v>
      </c>
      <c r="I235" s="190">
        <f t="shared" si="27"/>
        <v>3.8920500000000002</v>
      </c>
      <c r="J235" s="195">
        <v>0.199</v>
      </c>
      <c r="K235" s="174">
        <f t="shared" si="30"/>
        <v>0.199</v>
      </c>
      <c r="L235" s="292">
        <v>0.318</v>
      </c>
      <c r="M235" s="305">
        <f t="shared" si="24"/>
        <v>0</v>
      </c>
      <c r="N235" s="197">
        <f t="shared" si="25"/>
        <v>4.09105</v>
      </c>
      <c r="O235" s="197">
        <f t="shared" si="26"/>
        <v>0</v>
      </c>
      <c r="P235" s="306">
        <f t="shared" si="28"/>
        <v>0</v>
      </c>
      <c r="Q235" s="199">
        <f t="shared" si="29"/>
        <v>0</v>
      </c>
    </row>
    <row r="236" spans="1:17" s="184" customFormat="1" ht="30" customHeight="1" thickBot="1" thickTop="1">
      <c r="A236" s="191"/>
      <c r="B236" s="206" t="s">
        <v>349</v>
      </c>
      <c r="C236" s="274" t="s">
        <v>809</v>
      </c>
      <c r="D236" s="265" t="s">
        <v>647</v>
      </c>
      <c r="E236" s="275">
        <v>50</v>
      </c>
      <c r="F236" s="275">
        <v>2</v>
      </c>
      <c r="G236" s="276">
        <v>100</v>
      </c>
      <c r="H236" s="198">
        <v>1.7450000000000006</v>
      </c>
      <c r="I236" s="190">
        <f t="shared" si="27"/>
        <v>2.355750000000001</v>
      </c>
      <c r="J236" s="195">
        <v>0.199</v>
      </c>
      <c r="K236" s="174">
        <f t="shared" si="30"/>
        <v>0.199</v>
      </c>
      <c r="L236" s="292">
        <v>0.318</v>
      </c>
      <c r="M236" s="305">
        <f t="shared" si="24"/>
        <v>0</v>
      </c>
      <c r="N236" s="197">
        <f t="shared" si="25"/>
        <v>2.5547500000000007</v>
      </c>
      <c r="O236" s="197">
        <f t="shared" si="26"/>
        <v>0</v>
      </c>
      <c r="P236" s="306">
        <f t="shared" si="28"/>
        <v>0</v>
      </c>
      <c r="Q236" s="199">
        <f t="shared" si="29"/>
        <v>0</v>
      </c>
    </row>
    <row r="237" spans="1:17" s="22" customFormat="1" ht="30" customHeight="1" thickBot="1" thickTop="1">
      <c r="A237" s="191"/>
      <c r="B237" s="205" t="s">
        <v>352</v>
      </c>
      <c r="C237" s="271" t="s">
        <v>810</v>
      </c>
      <c r="D237" s="264"/>
      <c r="E237" s="272">
        <v>18</v>
      </c>
      <c r="F237" s="272">
        <v>2</v>
      </c>
      <c r="G237" s="273">
        <v>36</v>
      </c>
      <c r="H237" s="198">
        <v>2.883</v>
      </c>
      <c r="I237" s="190">
        <f t="shared" si="27"/>
        <v>3.8920500000000002</v>
      </c>
      <c r="J237" s="195">
        <v>0.199</v>
      </c>
      <c r="K237" s="174">
        <f t="shared" si="30"/>
        <v>0.199</v>
      </c>
      <c r="L237" s="292">
        <v>0.318</v>
      </c>
      <c r="M237" s="305">
        <f t="shared" si="24"/>
        <v>0</v>
      </c>
      <c r="N237" s="197">
        <f t="shared" si="25"/>
        <v>4.09105</v>
      </c>
      <c r="O237" s="197">
        <f t="shared" si="26"/>
        <v>0</v>
      </c>
      <c r="P237" s="307">
        <f t="shared" si="28"/>
        <v>0</v>
      </c>
      <c r="Q237" s="200">
        <f t="shared" si="29"/>
        <v>0</v>
      </c>
    </row>
    <row r="238" spans="1:17" s="22" customFormat="1" ht="30" customHeight="1" thickBot="1" thickTop="1">
      <c r="A238" s="191"/>
      <c r="B238" s="206" t="s">
        <v>351</v>
      </c>
      <c r="C238" s="274" t="s">
        <v>810</v>
      </c>
      <c r="D238" s="265" t="s">
        <v>647</v>
      </c>
      <c r="E238" s="275">
        <v>50</v>
      </c>
      <c r="F238" s="275">
        <v>2</v>
      </c>
      <c r="G238" s="276">
        <v>100</v>
      </c>
      <c r="H238" s="198">
        <v>1.7450000000000006</v>
      </c>
      <c r="I238" s="190">
        <f t="shared" si="27"/>
        <v>2.355750000000001</v>
      </c>
      <c r="J238" s="195">
        <v>0.199</v>
      </c>
      <c r="K238" s="174">
        <f aca="true" t="shared" si="31" ref="K238:K301">SUM(J238:J238)</f>
        <v>0.199</v>
      </c>
      <c r="L238" s="292">
        <v>0.318</v>
      </c>
      <c r="M238" s="305">
        <f t="shared" si="24"/>
        <v>0</v>
      </c>
      <c r="N238" s="197">
        <f t="shared" si="25"/>
        <v>2.5547500000000007</v>
      </c>
      <c r="O238" s="197">
        <f t="shared" si="26"/>
        <v>0</v>
      </c>
      <c r="P238" s="307">
        <f aca="true" t="shared" si="32" ref="P238:P301">(O238-(O238*$Q$9))</f>
        <v>0</v>
      </c>
      <c r="Q238" s="200">
        <f aca="true" t="shared" si="33" ref="Q238:Q301">(O238-(O238*$Q$9)+M238)</f>
        <v>0</v>
      </c>
    </row>
    <row r="239" spans="1:17" s="22" customFormat="1" ht="30" customHeight="1" thickBot="1" thickTop="1">
      <c r="A239" s="191"/>
      <c r="B239" s="205" t="s">
        <v>354</v>
      </c>
      <c r="C239" s="271" t="s">
        <v>811</v>
      </c>
      <c r="D239" s="264"/>
      <c r="E239" s="272">
        <v>18</v>
      </c>
      <c r="F239" s="272">
        <v>2</v>
      </c>
      <c r="G239" s="273">
        <v>36</v>
      </c>
      <c r="H239" s="198">
        <v>2.883</v>
      </c>
      <c r="I239" s="190">
        <f t="shared" si="27"/>
        <v>3.8920500000000002</v>
      </c>
      <c r="J239" s="195">
        <v>0.199</v>
      </c>
      <c r="K239" s="174">
        <f t="shared" si="31"/>
        <v>0.199</v>
      </c>
      <c r="L239" s="292">
        <v>0.318</v>
      </c>
      <c r="M239" s="305">
        <f t="shared" si="24"/>
        <v>0</v>
      </c>
      <c r="N239" s="197">
        <f t="shared" si="25"/>
        <v>4.09105</v>
      </c>
      <c r="O239" s="197">
        <f t="shared" si="26"/>
        <v>0</v>
      </c>
      <c r="P239" s="307">
        <f t="shared" si="32"/>
        <v>0</v>
      </c>
      <c r="Q239" s="200">
        <f t="shared" si="33"/>
        <v>0</v>
      </c>
    </row>
    <row r="240" spans="1:17" s="22" customFormat="1" ht="30" customHeight="1" thickBot="1" thickTop="1">
      <c r="A240" s="191"/>
      <c r="B240" s="206" t="s">
        <v>353</v>
      </c>
      <c r="C240" s="274" t="s">
        <v>811</v>
      </c>
      <c r="D240" s="265" t="s">
        <v>647</v>
      </c>
      <c r="E240" s="275">
        <v>50</v>
      </c>
      <c r="F240" s="275">
        <v>2</v>
      </c>
      <c r="G240" s="276">
        <v>100</v>
      </c>
      <c r="H240" s="198">
        <v>1.7450000000000006</v>
      </c>
      <c r="I240" s="190">
        <f t="shared" si="27"/>
        <v>2.355750000000001</v>
      </c>
      <c r="J240" s="195">
        <v>0.199</v>
      </c>
      <c r="K240" s="174">
        <f t="shared" si="31"/>
        <v>0.199</v>
      </c>
      <c r="L240" s="292">
        <v>0.318</v>
      </c>
      <c r="M240" s="305">
        <f t="shared" si="24"/>
        <v>0</v>
      </c>
      <c r="N240" s="197">
        <f t="shared" si="25"/>
        <v>2.5547500000000007</v>
      </c>
      <c r="O240" s="197">
        <f t="shared" si="26"/>
        <v>0</v>
      </c>
      <c r="P240" s="307">
        <f t="shared" si="32"/>
        <v>0</v>
      </c>
      <c r="Q240" s="200">
        <f t="shared" si="33"/>
        <v>0</v>
      </c>
    </row>
    <row r="241" spans="1:17" s="22" customFormat="1" ht="30" customHeight="1" thickBot="1" thickTop="1">
      <c r="A241" s="191"/>
      <c r="B241" s="205" t="s">
        <v>356</v>
      </c>
      <c r="C241" s="271" t="s">
        <v>812</v>
      </c>
      <c r="D241" s="264"/>
      <c r="E241" s="272">
        <v>18</v>
      </c>
      <c r="F241" s="272">
        <v>2</v>
      </c>
      <c r="G241" s="273">
        <v>36</v>
      </c>
      <c r="H241" s="198">
        <v>2.883</v>
      </c>
      <c r="I241" s="190">
        <f t="shared" si="27"/>
        <v>3.8920500000000002</v>
      </c>
      <c r="J241" s="195">
        <v>0.199</v>
      </c>
      <c r="K241" s="174">
        <f t="shared" si="31"/>
        <v>0.199</v>
      </c>
      <c r="L241" s="292">
        <v>0.318</v>
      </c>
      <c r="M241" s="305">
        <f t="shared" si="24"/>
        <v>0</v>
      </c>
      <c r="N241" s="197">
        <f t="shared" si="25"/>
        <v>4.09105</v>
      </c>
      <c r="O241" s="197">
        <f t="shared" si="26"/>
        <v>0</v>
      </c>
      <c r="P241" s="307">
        <f t="shared" si="32"/>
        <v>0</v>
      </c>
      <c r="Q241" s="200">
        <f t="shared" si="33"/>
        <v>0</v>
      </c>
    </row>
    <row r="242" spans="1:17" s="22" customFormat="1" ht="30" customHeight="1" thickBot="1" thickTop="1">
      <c r="A242" s="191"/>
      <c r="B242" s="206" t="s">
        <v>355</v>
      </c>
      <c r="C242" s="274" t="s">
        <v>812</v>
      </c>
      <c r="D242" s="265" t="s">
        <v>647</v>
      </c>
      <c r="E242" s="275">
        <v>50</v>
      </c>
      <c r="F242" s="275">
        <v>2</v>
      </c>
      <c r="G242" s="276">
        <v>100</v>
      </c>
      <c r="H242" s="198">
        <v>1.7450000000000006</v>
      </c>
      <c r="I242" s="190">
        <f t="shared" si="27"/>
        <v>2.355750000000001</v>
      </c>
      <c r="J242" s="195">
        <v>0.199</v>
      </c>
      <c r="K242" s="174">
        <f t="shared" si="31"/>
        <v>0.199</v>
      </c>
      <c r="L242" s="292">
        <v>0.318</v>
      </c>
      <c r="M242" s="305">
        <f t="shared" si="24"/>
        <v>0</v>
      </c>
      <c r="N242" s="197">
        <f t="shared" si="25"/>
        <v>2.5547500000000007</v>
      </c>
      <c r="O242" s="197">
        <f t="shared" si="26"/>
        <v>0</v>
      </c>
      <c r="P242" s="307">
        <f t="shared" si="32"/>
        <v>0</v>
      </c>
      <c r="Q242" s="200">
        <f t="shared" si="33"/>
        <v>0</v>
      </c>
    </row>
    <row r="243" spans="1:17" s="22" customFormat="1" ht="30" customHeight="1" thickBot="1" thickTop="1">
      <c r="A243" s="191"/>
      <c r="B243" s="205" t="s">
        <v>360</v>
      </c>
      <c r="C243" s="271" t="s">
        <v>813</v>
      </c>
      <c r="D243" s="264"/>
      <c r="E243" s="272">
        <v>50</v>
      </c>
      <c r="F243" s="272">
        <v>2</v>
      </c>
      <c r="G243" s="273">
        <v>100</v>
      </c>
      <c r="H243" s="198">
        <v>2.125</v>
      </c>
      <c r="I243" s="190">
        <f t="shared" si="27"/>
        <v>2.8687500000000004</v>
      </c>
      <c r="J243" s="195">
        <v>0.199</v>
      </c>
      <c r="K243" s="174">
        <f t="shared" si="31"/>
        <v>0.199</v>
      </c>
      <c r="L243" s="292">
        <v>0</v>
      </c>
      <c r="M243" s="305">
        <f t="shared" si="24"/>
        <v>0</v>
      </c>
      <c r="N243" s="197">
        <f t="shared" si="25"/>
        <v>3.06775</v>
      </c>
      <c r="O243" s="197">
        <f t="shared" si="26"/>
        <v>0</v>
      </c>
      <c r="P243" s="307">
        <f t="shared" si="32"/>
        <v>0</v>
      </c>
      <c r="Q243" s="200">
        <f t="shared" si="33"/>
        <v>0</v>
      </c>
    </row>
    <row r="244" spans="1:17" s="22" customFormat="1" ht="30" customHeight="1" thickBot="1" thickTop="1">
      <c r="A244" s="191"/>
      <c r="B244" s="205" t="s">
        <v>357</v>
      </c>
      <c r="C244" s="271" t="s">
        <v>814</v>
      </c>
      <c r="D244" s="264"/>
      <c r="E244" s="272">
        <v>21</v>
      </c>
      <c r="F244" s="272">
        <v>2</v>
      </c>
      <c r="G244" s="273">
        <v>42</v>
      </c>
      <c r="H244" s="198">
        <v>4.004000000000001</v>
      </c>
      <c r="I244" s="190">
        <f t="shared" si="27"/>
        <v>5.405400000000002</v>
      </c>
      <c r="J244" s="195">
        <v>0.199</v>
      </c>
      <c r="K244" s="174">
        <f t="shared" si="31"/>
        <v>0.199</v>
      </c>
      <c r="L244" s="292">
        <v>0</v>
      </c>
      <c r="M244" s="305">
        <f t="shared" si="24"/>
        <v>0</v>
      </c>
      <c r="N244" s="197">
        <f t="shared" si="25"/>
        <v>5.604400000000002</v>
      </c>
      <c r="O244" s="197">
        <f t="shared" si="26"/>
        <v>0</v>
      </c>
      <c r="P244" s="307">
        <f t="shared" si="32"/>
        <v>0</v>
      </c>
      <c r="Q244" s="200">
        <f t="shared" si="33"/>
        <v>0</v>
      </c>
    </row>
    <row r="245" spans="1:17" s="22" customFormat="1" ht="30" customHeight="1" thickBot="1" thickTop="1">
      <c r="A245" s="191"/>
      <c r="B245" s="205" t="s">
        <v>361</v>
      </c>
      <c r="C245" s="271" t="s">
        <v>815</v>
      </c>
      <c r="D245" s="264"/>
      <c r="E245" s="272">
        <v>50</v>
      </c>
      <c r="F245" s="272">
        <v>2</v>
      </c>
      <c r="G245" s="273">
        <v>100</v>
      </c>
      <c r="H245" s="198">
        <v>2.125</v>
      </c>
      <c r="I245" s="190">
        <f t="shared" si="27"/>
        <v>2.8687500000000004</v>
      </c>
      <c r="J245" s="195">
        <v>0.199</v>
      </c>
      <c r="K245" s="174">
        <f t="shared" si="31"/>
        <v>0.199</v>
      </c>
      <c r="L245" s="292">
        <v>0</v>
      </c>
      <c r="M245" s="305">
        <f t="shared" si="24"/>
        <v>0</v>
      </c>
      <c r="N245" s="197">
        <f t="shared" si="25"/>
        <v>3.06775</v>
      </c>
      <c r="O245" s="197">
        <f t="shared" si="26"/>
        <v>0</v>
      </c>
      <c r="P245" s="307">
        <f t="shared" si="32"/>
        <v>0</v>
      </c>
      <c r="Q245" s="200">
        <f t="shared" si="33"/>
        <v>0</v>
      </c>
    </row>
    <row r="246" spans="1:17" s="22" customFormat="1" ht="30" customHeight="1" thickBot="1" thickTop="1">
      <c r="A246" s="191"/>
      <c r="B246" s="205" t="s">
        <v>358</v>
      </c>
      <c r="C246" s="271" t="s">
        <v>816</v>
      </c>
      <c r="D246" s="264"/>
      <c r="E246" s="272">
        <v>21</v>
      </c>
      <c r="F246" s="272">
        <v>2</v>
      </c>
      <c r="G246" s="273">
        <v>42</v>
      </c>
      <c r="H246" s="198">
        <v>4.004000000000001</v>
      </c>
      <c r="I246" s="190">
        <f t="shared" si="27"/>
        <v>5.405400000000002</v>
      </c>
      <c r="J246" s="195">
        <v>0.199</v>
      </c>
      <c r="K246" s="174">
        <f t="shared" si="31"/>
        <v>0.199</v>
      </c>
      <c r="L246" s="292">
        <v>0</v>
      </c>
      <c r="M246" s="305">
        <f t="shared" si="24"/>
        <v>0</v>
      </c>
      <c r="N246" s="197">
        <f t="shared" si="25"/>
        <v>5.604400000000002</v>
      </c>
      <c r="O246" s="197">
        <f t="shared" si="26"/>
        <v>0</v>
      </c>
      <c r="P246" s="307">
        <f t="shared" si="32"/>
        <v>0</v>
      </c>
      <c r="Q246" s="200">
        <f t="shared" si="33"/>
        <v>0</v>
      </c>
    </row>
    <row r="247" spans="1:17" s="22" customFormat="1" ht="30" customHeight="1" thickBot="1" thickTop="1">
      <c r="A247" s="191"/>
      <c r="B247" s="205" t="s">
        <v>359</v>
      </c>
      <c r="C247" s="271" t="s">
        <v>817</v>
      </c>
      <c r="D247" s="264"/>
      <c r="E247" s="272">
        <v>50</v>
      </c>
      <c r="F247" s="272">
        <v>2</v>
      </c>
      <c r="G247" s="273">
        <v>100</v>
      </c>
      <c r="H247" s="198">
        <v>2.125</v>
      </c>
      <c r="I247" s="190">
        <f t="shared" si="27"/>
        <v>2.8687500000000004</v>
      </c>
      <c r="J247" s="195">
        <v>0.199</v>
      </c>
      <c r="K247" s="174">
        <f t="shared" si="31"/>
        <v>0.199</v>
      </c>
      <c r="L247" s="292">
        <v>0</v>
      </c>
      <c r="M247" s="305">
        <f t="shared" si="24"/>
        <v>0</v>
      </c>
      <c r="N247" s="197">
        <f t="shared" si="25"/>
        <v>3.06775</v>
      </c>
      <c r="O247" s="197">
        <f t="shared" si="26"/>
        <v>0</v>
      </c>
      <c r="P247" s="307">
        <f t="shared" si="32"/>
        <v>0</v>
      </c>
      <c r="Q247" s="200">
        <f t="shared" si="33"/>
        <v>0</v>
      </c>
    </row>
    <row r="248" spans="1:17" s="22" customFormat="1" ht="30" customHeight="1" thickBot="1" thickTop="1">
      <c r="A248" s="191"/>
      <c r="B248" s="208" t="s">
        <v>362</v>
      </c>
      <c r="C248" s="277" t="s">
        <v>818</v>
      </c>
      <c r="D248" s="267" t="s">
        <v>634</v>
      </c>
      <c r="E248" s="278">
        <v>50</v>
      </c>
      <c r="F248" s="278">
        <v>2</v>
      </c>
      <c r="G248" s="279">
        <v>100</v>
      </c>
      <c r="H248" s="198">
        <v>1.965</v>
      </c>
      <c r="I248" s="190">
        <f t="shared" si="27"/>
        <v>2.65275</v>
      </c>
      <c r="J248" s="195">
        <v>0.199</v>
      </c>
      <c r="K248" s="174">
        <f t="shared" si="31"/>
        <v>0.199</v>
      </c>
      <c r="L248" s="292">
        <v>0</v>
      </c>
      <c r="M248" s="305">
        <f t="shared" si="24"/>
        <v>0</v>
      </c>
      <c r="N248" s="197">
        <f t="shared" si="25"/>
        <v>2.85175</v>
      </c>
      <c r="O248" s="197">
        <f t="shared" si="26"/>
        <v>0</v>
      </c>
      <c r="P248" s="307">
        <f t="shared" si="32"/>
        <v>0</v>
      </c>
      <c r="Q248" s="200">
        <f t="shared" si="33"/>
        <v>0</v>
      </c>
    </row>
    <row r="249" spans="1:17" s="22" customFormat="1" ht="30" customHeight="1" thickBot="1" thickTop="1">
      <c r="A249" s="191"/>
      <c r="B249" s="207" t="s">
        <v>363</v>
      </c>
      <c r="C249" s="277" t="s">
        <v>819</v>
      </c>
      <c r="D249" s="267" t="s">
        <v>634</v>
      </c>
      <c r="E249" s="278">
        <v>50</v>
      </c>
      <c r="F249" s="278">
        <v>2</v>
      </c>
      <c r="G249" s="279">
        <v>100</v>
      </c>
      <c r="H249" s="198">
        <v>1.965</v>
      </c>
      <c r="I249" s="190">
        <f t="shared" si="27"/>
        <v>2.65275</v>
      </c>
      <c r="J249" s="195">
        <v>0.199</v>
      </c>
      <c r="K249" s="174">
        <f t="shared" si="31"/>
        <v>0.199</v>
      </c>
      <c r="L249" s="292">
        <v>0</v>
      </c>
      <c r="M249" s="305">
        <f t="shared" si="24"/>
        <v>0</v>
      </c>
      <c r="N249" s="197">
        <f t="shared" si="25"/>
        <v>2.85175</v>
      </c>
      <c r="O249" s="197">
        <f t="shared" si="26"/>
        <v>0</v>
      </c>
      <c r="P249" s="307">
        <f t="shared" si="32"/>
        <v>0</v>
      </c>
      <c r="Q249" s="200">
        <f t="shared" si="33"/>
        <v>0</v>
      </c>
    </row>
    <row r="250" spans="1:17" s="22" customFormat="1" ht="30" customHeight="1" thickBot="1" thickTop="1">
      <c r="A250" s="191"/>
      <c r="B250" s="207" t="s">
        <v>364</v>
      </c>
      <c r="C250" s="277" t="s">
        <v>820</v>
      </c>
      <c r="D250" s="267" t="s">
        <v>634</v>
      </c>
      <c r="E250" s="278">
        <v>50</v>
      </c>
      <c r="F250" s="278">
        <v>2</v>
      </c>
      <c r="G250" s="279">
        <v>100</v>
      </c>
      <c r="H250" s="198">
        <v>1.965</v>
      </c>
      <c r="I250" s="190">
        <f t="shared" si="27"/>
        <v>2.65275</v>
      </c>
      <c r="J250" s="195">
        <v>0.199</v>
      </c>
      <c r="K250" s="174">
        <f t="shared" si="31"/>
        <v>0.199</v>
      </c>
      <c r="L250" s="292">
        <v>0</v>
      </c>
      <c r="M250" s="305">
        <f t="shared" si="24"/>
        <v>0</v>
      </c>
      <c r="N250" s="197">
        <f t="shared" si="25"/>
        <v>2.85175</v>
      </c>
      <c r="O250" s="197">
        <f t="shared" si="26"/>
        <v>0</v>
      </c>
      <c r="P250" s="307">
        <f t="shared" si="32"/>
        <v>0</v>
      </c>
      <c r="Q250" s="200">
        <f t="shared" si="33"/>
        <v>0</v>
      </c>
    </row>
    <row r="251" spans="1:17" s="22" customFormat="1" ht="30" customHeight="1" thickBot="1" thickTop="1">
      <c r="A251" s="191"/>
      <c r="B251" s="207" t="s">
        <v>365</v>
      </c>
      <c r="C251" s="277" t="s">
        <v>821</v>
      </c>
      <c r="D251" s="267" t="s">
        <v>634</v>
      </c>
      <c r="E251" s="278">
        <v>50</v>
      </c>
      <c r="F251" s="278">
        <v>2</v>
      </c>
      <c r="G251" s="279">
        <v>100</v>
      </c>
      <c r="H251" s="198">
        <v>1.965</v>
      </c>
      <c r="I251" s="190">
        <f t="shared" si="27"/>
        <v>2.65275</v>
      </c>
      <c r="J251" s="195">
        <v>0.199</v>
      </c>
      <c r="K251" s="174">
        <f t="shared" si="31"/>
        <v>0.199</v>
      </c>
      <c r="L251" s="292">
        <v>0</v>
      </c>
      <c r="M251" s="305">
        <f t="shared" si="24"/>
        <v>0</v>
      </c>
      <c r="N251" s="197">
        <f t="shared" si="25"/>
        <v>2.85175</v>
      </c>
      <c r="O251" s="197">
        <f t="shared" si="26"/>
        <v>0</v>
      </c>
      <c r="P251" s="307">
        <f t="shared" si="32"/>
        <v>0</v>
      </c>
      <c r="Q251" s="200">
        <f t="shared" si="33"/>
        <v>0</v>
      </c>
    </row>
    <row r="252" spans="1:17" s="22" customFormat="1" ht="30" customHeight="1" thickBot="1" thickTop="1">
      <c r="A252" s="191"/>
      <c r="B252" s="207" t="s">
        <v>822</v>
      </c>
      <c r="C252" s="277" t="s">
        <v>823</v>
      </c>
      <c r="D252" s="267" t="s">
        <v>634</v>
      </c>
      <c r="E252" s="278">
        <v>50</v>
      </c>
      <c r="F252" s="278">
        <v>2</v>
      </c>
      <c r="G252" s="279">
        <v>100</v>
      </c>
      <c r="H252" s="198">
        <v>1.965</v>
      </c>
      <c r="I252" s="190">
        <f t="shared" si="27"/>
        <v>2.65275</v>
      </c>
      <c r="J252" s="195">
        <v>0.199</v>
      </c>
      <c r="K252" s="174">
        <f t="shared" si="31"/>
        <v>0.199</v>
      </c>
      <c r="L252" s="292">
        <v>0</v>
      </c>
      <c r="M252" s="305">
        <f t="shared" si="24"/>
        <v>0</v>
      </c>
      <c r="N252" s="197">
        <f t="shared" si="25"/>
        <v>2.85175</v>
      </c>
      <c r="O252" s="197">
        <f t="shared" si="26"/>
        <v>0</v>
      </c>
      <c r="P252" s="307">
        <f t="shared" si="32"/>
        <v>0</v>
      </c>
      <c r="Q252" s="200">
        <f t="shared" si="33"/>
        <v>0</v>
      </c>
    </row>
    <row r="253" spans="1:17" s="22" customFormat="1" ht="30" customHeight="1" thickBot="1" thickTop="1">
      <c r="A253" s="191"/>
      <c r="B253" s="205" t="s">
        <v>366</v>
      </c>
      <c r="C253" s="271" t="s">
        <v>824</v>
      </c>
      <c r="D253" s="264"/>
      <c r="E253" s="272">
        <v>18</v>
      </c>
      <c r="F253" s="272">
        <v>1</v>
      </c>
      <c r="G253" s="273">
        <v>18</v>
      </c>
      <c r="H253" s="198">
        <v>5.762</v>
      </c>
      <c r="I253" s="190">
        <f t="shared" si="27"/>
        <v>7.7787</v>
      </c>
      <c r="J253" s="195">
        <v>0.199</v>
      </c>
      <c r="K253" s="174">
        <f t="shared" si="31"/>
        <v>0.199</v>
      </c>
      <c r="L253" s="292">
        <v>0</v>
      </c>
      <c r="M253" s="305">
        <f t="shared" si="24"/>
        <v>0</v>
      </c>
      <c r="N253" s="197">
        <f t="shared" si="25"/>
        <v>7.9777</v>
      </c>
      <c r="O253" s="197">
        <f t="shared" si="26"/>
        <v>0</v>
      </c>
      <c r="P253" s="307">
        <f t="shared" si="32"/>
        <v>0</v>
      </c>
      <c r="Q253" s="200">
        <f t="shared" si="33"/>
        <v>0</v>
      </c>
    </row>
    <row r="254" spans="1:17" s="22" customFormat="1" ht="30" customHeight="1" thickBot="1" thickTop="1">
      <c r="A254" s="191"/>
      <c r="B254" s="205" t="s">
        <v>367</v>
      </c>
      <c r="C254" s="271" t="s">
        <v>825</v>
      </c>
      <c r="D254" s="264"/>
      <c r="E254" s="272">
        <v>50</v>
      </c>
      <c r="F254" s="272">
        <v>2</v>
      </c>
      <c r="G254" s="273">
        <v>100</v>
      </c>
      <c r="H254" s="198">
        <v>2.245</v>
      </c>
      <c r="I254" s="190">
        <f t="shared" si="27"/>
        <v>3.0307500000000003</v>
      </c>
      <c r="J254" s="195">
        <v>0.199</v>
      </c>
      <c r="K254" s="174">
        <f t="shared" si="31"/>
        <v>0.199</v>
      </c>
      <c r="L254" s="292">
        <v>0</v>
      </c>
      <c r="M254" s="305">
        <f t="shared" si="24"/>
        <v>0</v>
      </c>
      <c r="N254" s="197">
        <f t="shared" si="25"/>
        <v>3.22975</v>
      </c>
      <c r="O254" s="197">
        <f t="shared" si="26"/>
        <v>0</v>
      </c>
      <c r="P254" s="307">
        <f t="shared" si="32"/>
        <v>0</v>
      </c>
      <c r="Q254" s="200">
        <f t="shared" si="33"/>
        <v>0</v>
      </c>
    </row>
    <row r="255" spans="1:17" s="22" customFormat="1" ht="30" customHeight="1" thickBot="1" thickTop="1">
      <c r="A255" s="191"/>
      <c r="B255" s="205" t="s">
        <v>370</v>
      </c>
      <c r="C255" s="271" t="s">
        <v>826</v>
      </c>
      <c r="D255" s="264"/>
      <c r="E255" s="272">
        <v>21</v>
      </c>
      <c r="F255" s="272">
        <v>1</v>
      </c>
      <c r="G255" s="273">
        <v>21</v>
      </c>
      <c r="H255" s="198">
        <v>7.425000000000001</v>
      </c>
      <c r="I255" s="190">
        <f t="shared" si="27"/>
        <v>10.023750000000001</v>
      </c>
      <c r="J255" s="195">
        <v>0.199</v>
      </c>
      <c r="K255" s="174">
        <f t="shared" si="31"/>
        <v>0.199</v>
      </c>
      <c r="L255" s="292">
        <v>0</v>
      </c>
      <c r="M255" s="305">
        <f t="shared" si="24"/>
        <v>0</v>
      </c>
      <c r="N255" s="197">
        <f t="shared" si="25"/>
        <v>10.222750000000001</v>
      </c>
      <c r="O255" s="197">
        <f t="shared" si="26"/>
        <v>0</v>
      </c>
      <c r="P255" s="307">
        <f t="shared" si="32"/>
        <v>0</v>
      </c>
      <c r="Q255" s="200">
        <f t="shared" si="33"/>
        <v>0</v>
      </c>
    </row>
    <row r="256" spans="1:17" s="22" customFormat="1" ht="30" customHeight="1" thickBot="1" thickTop="1">
      <c r="A256" s="191"/>
      <c r="B256" s="205" t="s">
        <v>368</v>
      </c>
      <c r="C256" s="271" t="s">
        <v>827</v>
      </c>
      <c r="D256" s="264"/>
      <c r="E256" s="272">
        <v>21</v>
      </c>
      <c r="F256" s="272">
        <v>1</v>
      </c>
      <c r="G256" s="273">
        <v>21</v>
      </c>
      <c r="H256" s="198">
        <v>7.425000000000001</v>
      </c>
      <c r="I256" s="190">
        <f t="shared" si="27"/>
        <v>10.023750000000001</v>
      </c>
      <c r="J256" s="195">
        <v>0.199</v>
      </c>
      <c r="K256" s="174">
        <f t="shared" si="31"/>
        <v>0.199</v>
      </c>
      <c r="L256" s="292">
        <v>0</v>
      </c>
      <c r="M256" s="305">
        <f t="shared" si="24"/>
        <v>0</v>
      </c>
      <c r="N256" s="197">
        <f t="shared" si="25"/>
        <v>10.222750000000001</v>
      </c>
      <c r="O256" s="197">
        <f t="shared" si="26"/>
        <v>0</v>
      </c>
      <c r="P256" s="307">
        <f t="shared" si="32"/>
        <v>0</v>
      </c>
      <c r="Q256" s="200">
        <f t="shared" si="33"/>
        <v>0</v>
      </c>
    </row>
    <row r="257" spans="1:17" s="22" customFormat="1" ht="30" customHeight="1" thickBot="1" thickTop="1">
      <c r="A257" s="191"/>
      <c r="B257" s="205" t="s">
        <v>369</v>
      </c>
      <c r="C257" s="271" t="s">
        <v>828</v>
      </c>
      <c r="D257" s="264"/>
      <c r="E257" s="272">
        <v>21</v>
      </c>
      <c r="F257" s="272">
        <v>1</v>
      </c>
      <c r="G257" s="273">
        <v>21</v>
      </c>
      <c r="H257" s="198">
        <v>7.425000000000001</v>
      </c>
      <c r="I257" s="190">
        <f t="shared" si="27"/>
        <v>10.023750000000001</v>
      </c>
      <c r="J257" s="195">
        <v>0.199</v>
      </c>
      <c r="K257" s="174">
        <f t="shared" si="31"/>
        <v>0.199</v>
      </c>
      <c r="L257" s="292">
        <v>0</v>
      </c>
      <c r="M257" s="305">
        <f t="shared" si="24"/>
        <v>0</v>
      </c>
      <c r="N257" s="197">
        <f t="shared" si="25"/>
        <v>10.222750000000001</v>
      </c>
      <c r="O257" s="197">
        <f t="shared" si="26"/>
        <v>0</v>
      </c>
      <c r="P257" s="307">
        <f t="shared" si="32"/>
        <v>0</v>
      </c>
      <c r="Q257" s="200">
        <f t="shared" si="33"/>
        <v>0</v>
      </c>
    </row>
    <row r="258" spans="1:17" s="22" customFormat="1" ht="30" customHeight="1" thickBot="1" thickTop="1">
      <c r="A258" s="191"/>
      <c r="B258" s="205" t="s">
        <v>371</v>
      </c>
      <c r="C258" s="271" t="s">
        <v>829</v>
      </c>
      <c r="D258" s="264"/>
      <c r="E258" s="272">
        <v>21</v>
      </c>
      <c r="F258" s="272">
        <v>1</v>
      </c>
      <c r="G258" s="273">
        <v>21</v>
      </c>
      <c r="H258" s="198">
        <v>8.455</v>
      </c>
      <c r="I258" s="190">
        <f t="shared" si="27"/>
        <v>11.414250000000001</v>
      </c>
      <c r="J258" s="195">
        <v>0.199</v>
      </c>
      <c r="K258" s="174">
        <f t="shared" si="31"/>
        <v>0.199</v>
      </c>
      <c r="L258" s="292">
        <v>0</v>
      </c>
      <c r="M258" s="305">
        <f t="shared" si="24"/>
        <v>0</v>
      </c>
      <c r="N258" s="197">
        <f t="shared" si="25"/>
        <v>11.61325</v>
      </c>
      <c r="O258" s="197">
        <f t="shared" si="26"/>
        <v>0</v>
      </c>
      <c r="P258" s="307">
        <f t="shared" si="32"/>
        <v>0</v>
      </c>
      <c r="Q258" s="200">
        <f t="shared" si="33"/>
        <v>0</v>
      </c>
    </row>
    <row r="259" spans="1:17" s="22" customFormat="1" ht="30" customHeight="1" thickBot="1" thickTop="1">
      <c r="A259" s="191"/>
      <c r="B259" s="205" t="s">
        <v>372</v>
      </c>
      <c r="C259" s="271" t="s">
        <v>830</v>
      </c>
      <c r="D259" s="264"/>
      <c r="E259" s="272">
        <v>50</v>
      </c>
      <c r="F259" s="272">
        <v>2</v>
      </c>
      <c r="G259" s="273">
        <v>100</v>
      </c>
      <c r="H259" s="198">
        <v>1.5249999999999997</v>
      </c>
      <c r="I259" s="190">
        <f t="shared" si="27"/>
        <v>2.05875</v>
      </c>
      <c r="J259" s="195">
        <v>0.199</v>
      </c>
      <c r="K259" s="174">
        <f t="shared" si="31"/>
        <v>0.199</v>
      </c>
      <c r="L259" s="292">
        <v>0</v>
      </c>
      <c r="M259" s="305">
        <f t="shared" si="24"/>
        <v>0</v>
      </c>
      <c r="N259" s="197">
        <f t="shared" si="25"/>
        <v>2.2577499999999997</v>
      </c>
      <c r="O259" s="197">
        <f t="shared" si="26"/>
        <v>0</v>
      </c>
      <c r="P259" s="307">
        <f t="shared" si="32"/>
        <v>0</v>
      </c>
      <c r="Q259" s="200">
        <f t="shared" si="33"/>
        <v>0</v>
      </c>
    </row>
    <row r="260" spans="1:17" s="22" customFormat="1" ht="30" customHeight="1" thickBot="1" thickTop="1">
      <c r="A260" s="191"/>
      <c r="B260" s="205" t="s">
        <v>374</v>
      </c>
      <c r="C260" s="271" t="s">
        <v>831</v>
      </c>
      <c r="D260" s="264"/>
      <c r="E260" s="272">
        <v>32</v>
      </c>
      <c r="F260" s="272">
        <v>2</v>
      </c>
      <c r="G260" s="273">
        <v>64</v>
      </c>
      <c r="H260" s="198">
        <v>3.2970000000000006</v>
      </c>
      <c r="I260" s="190">
        <f t="shared" si="27"/>
        <v>4.4509500000000015</v>
      </c>
      <c r="J260" s="195">
        <v>0.199</v>
      </c>
      <c r="K260" s="174">
        <f t="shared" si="31"/>
        <v>0.199</v>
      </c>
      <c r="L260" s="292">
        <v>0</v>
      </c>
      <c r="M260" s="305">
        <f t="shared" si="24"/>
        <v>0</v>
      </c>
      <c r="N260" s="197">
        <f t="shared" si="25"/>
        <v>4.649950000000001</v>
      </c>
      <c r="O260" s="197">
        <f t="shared" si="26"/>
        <v>0</v>
      </c>
      <c r="P260" s="307">
        <f t="shared" si="32"/>
        <v>0</v>
      </c>
      <c r="Q260" s="200">
        <f t="shared" si="33"/>
        <v>0</v>
      </c>
    </row>
    <row r="261" spans="1:17" s="22" customFormat="1" ht="30" customHeight="1" thickBot="1" thickTop="1">
      <c r="A261" s="191"/>
      <c r="B261" s="205" t="s">
        <v>373</v>
      </c>
      <c r="C261" s="271" t="s">
        <v>832</v>
      </c>
      <c r="D261" s="264"/>
      <c r="E261" s="272">
        <v>32</v>
      </c>
      <c r="F261" s="272">
        <v>2</v>
      </c>
      <c r="G261" s="273">
        <v>64</v>
      </c>
      <c r="H261" s="198">
        <v>3.2970000000000006</v>
      </c>
      <c r="I261" s="190">
        <f t="shared" si="27"/>
        <v>4.4509500000000015</v>
      </c>
      <c r="J261" s="195">
        <v>0.199</v>
      </c>
      <c r="K261" s="174">
        <f t="shared" si="31"/>
        <v>0.199</v>
      </c>
      <c r="L261" s="292">
        <v>0</v>
      </c>
      <c r="M261" s="305">
        <f t="shared" si="24"/>
        <v>0</v>
      </c>
      <c r="N261" s="197">
        <f t="shared" si="25"/>
        <v>4.649950000000001</v>
      </c>
      <c r="O261" s="197">
        <f t="shared" si="26"/>
        <v>0</v>
      </c>
      <c r="P261" s="307">
        <f t="shared" si="32"/>
        <v>0</v>
      </c>
      <c r="Q261" s="200">
        <f t="shared" si="33"/>
        <v>0</v>
      </c>
    </row>
    <row r="262" spans="1:17" s="22" customFormat="1" ht="30" customHeight="1" thickBot="1" thickTop="1">
      <c r="A262" s="191"/>
      <c r="B262" s="205" t="s">
        <v>375</v>
      </c>
      <c r="C262" s="271" t="s">
        <v>833</v>
      </c>
      <c r="D262" s="264"/>
      <c r="E262" s="272">
        <v>32</v>
      </c>
      <c r="F262" s="272">
        <v>2</v>
      </c>
      <c r="G262" s="273">
        <v>64</v>
      </c>
      <c r="H262" s="198">
        <v>3.3470000000000013</v>
      </c>
      <c r="I262" s="190">
        <f t="shared" si="27"/>
        <v>4.518450000000002</v>
      </c>
      <c r="J262" s="195">
        <v>0.199</v>
      </c>
      <c r="K262" s="174">
        <f t="shared" si="31"/>
        <v>0.199</v>
      </c>
      <c r="L262" s="292">
        <v>0</v>
      </c>
      <c r="M262" s="305">
        <f t="shared" si="24"/>
        <v>0</v>
      </c>
      <c r="N262" s="197">
        <f t="shared" si="25"/>
        <v>4.717450000000002</v>
      </c>
      <c r="O262" s="197">
        <f t="shared" si="26"/>
        <v>0</v>
      </c>
      <c r="P262" s="307">
        <f t="shared" si="32"/>
        <v>0</v>
      </c>
      <c r="Q262" s="200">
        <f t="shared" si="33"/>
        <v>0</v>
      </c>
    </row>
    <row r="263" spans="1:17" s="22" customFormat="1" ht="30" customHeight="1" thickBot="1" thickTop="1">
      <c r="A263" s="191"/>
      <c r="B263" s="205" t="s">
        <v>376</v>
      </c>
      <c r="C263" s="271" t="s">
        <v>834</v>
      </c>
      <c r="D263" s="264"/>
      <c r="E263" s="272">
        <v>32</v>
      </c>
      <c r="F263" s="272">
        <v>2</v>
      </c>
      <c r="G263" s="273">
        <v>64</v>
      </c>
      <c r="H263" s="198">
        <v>3.4270000000000014</v>
      </c>
      <c r="I263" s="190">
        <f t="shared" si="27"/>
        <v>4.626450000000002</v>
      </c>
      <c r="J263" s="195">
        <v>0.199</v>
      </c>
      <c r="K263" s="174">
        <f t="shared" si="31"/>
        <v>0.199</v>
      </c>
      <c r="L263" s="292">
        <v>0.049</v>
      </c>
      <c r="M263" s="305">
        <f t="shared" si="24"/>
        <v>0</v>
      </c>
      <c r="N263" s="197">
        <f t="shared" si="25"/>
        <v>4.825450000000002</v>
      </c>
      <c r="O263" s="197">
        <f t="shared" si="26"/>
        <v>0</v>
      </c>
      <c r="P263" s="307">
        <f t="shared" si="32"/>
        <v>0</v>
      </c>
      <c r="Q263" s="200">
        <f t="shared" si="33"/>
        <v>0</v>
      </c>
    </row>
    <row r="264" spans="1:17" s="22" customFormat="1" ht="30" customHeight="1" thickBot="1" thickTop="1">
      <c r="A264" s="191"/>
      <c r="B264" s="205" t="s">
        <v>377</v>
      </c>
      <c r="C264" s="271" t="s">
        <v>835</v>
      </c>
      <c r="D264" s="268"/>
      <c r="E264" s="272">
        <v>38</v>
      </c>
      <c r="F264" s="272">
        <v>2</v>
      </c>
      <c r="G264" s="273">
        <v>76</v>
      </c>
      <c r="H264" s="198">
        <v>3.65</v>
      </c>
      <c r="I264" s="190">
        <f t="shared" si="27"/>
        <v>4.9275</v>
      </c>
      <c r="J264" s="195">
        <v>0.199</v>
      </c>
      <c r="K264" s="174">
        <f t="shared" si="31"/>
        <v>0.199</v>
      </c>
      <c r="L264" s="292">
        <v>0.384</v>
      </c>
      <c r="M264" s="305">
        <f t="shared" si="24"/>
        <v>0</v>
      </c>
      <c r="N264" s="197">
        <f t="shared" si="25"/>
        <v>5.1265</v>
      </c>
      <c r="O264" s="197">
        <f t="shared" si="26"/>
        <v>0</v>
      </c>
      <c r="P264" s="307">
        <f t="shared" si="32"/>
        <v>0</v>
      </c>
      <c r="Q264" s="200">
        <f t="shared" si="33"/>
        <v>0</v>
      </c>
    </row>
    <row r="265" spans="1:17" s="22" customFormat="1" ht="30" customHeight="1" thickBot="1" thickTop="1">
      <c r="A265" s="191"/>
      <c r="B265" s="205" t="s">
        <v>378</v>
      </c>
      <c r="C265" s="271" t="s">
        <v>835</v>
      </c>
      <c r="D265" s="268"/>
      <c r="E265" s="272">
        <v>50</v>
      </c>
      <c r="F265" s="272">
        <v>2</v>
      </c>
      <c r="G265" s="273">
        <v>100</v>
      </c>
      <c r="H265" s="198">
        <v>3.1350000000000007</v>
      </c>
      <c r="I265" s="190">
        <f t="shared" si="27"/>
        <v>4.232250000000001</v>
      </c>
      <c r="J265" s="195">
        <v>0.199</v>
      </c>
      <c r="K265" s="174">
        <f t="shared" si="31"/>
        <v>0.199</v>
      </c>
      <c r="L265" s="292">
        <v>0.384</v>
      </c>
      <c r="M265" s="305">
        <f t="shared" si="24"/>
        <v>0</v>
      </c>
      <c r="N265" s="197">
        <f t="shared" si="25"/>
        <v>4.431250000000001</v>
      </c>
      <c r="O265" s="197">
        <f t="shared" si="26"/>
        <v>0</v>
      </c>
      <c r="P265" s="307">
        <f t="shared" si="32"/>
        <v>0</v>
      </c>
      <c r="Q265" s="200">
        <f t="shared" si="33"/>
        <v>0</v>
      </c>
    </row>
    <row r="266" spans="1:17" s="22" customFormat="1" ht="30" customHeight="1" thickBot="1" thickTop="1">
      <c r="A266" s="191"/>
      <c r="B266" s="205" t="s">
        <v>379</v>
      </c>
      <c r="C266" s="271" t="s">
        <v>836</v>
      </c>
      <c r="D266" s="268"/>
      <c r="E266" s="272">
        <v>38</v>
      </c>
      <c r="F266" s="272">
        <v>2</v>
      </c>
      <c r="G266" s="273">
        <v>76</v>
      </c>
      <c r="H266" s="198">
        <v>3.65</v>
      </c>
      <c r="I266" s="190">
        <f t="shared" si="27"/>
        <v>4.9275</v>
      </c>
      <c r="J266" s="195">
        <v>0.199</v>
      </c>
      <c r="K266" s="174">
        <f t="shared" si="31"/>
        <v>0.199</v>
      </c>
      <c r="L266" s="292">
        <v>0.384</v>
      </c>
      <c r="M266" s="305">
        <f t="shared" si="24"/>
        <v>0</v>
      </c>
      <c r="N266" s="197">
        <f t="shared" si="25"/>
        <v>5.1265</v>
      </c>
      <c r="O266" s="197">
        <f t="shared" si="26"/>
        <v>0</v>
      </c>
      <c r="P266" s="307">
        <f t="shared" si="32"/>
        <v>0</v>
      </c>
      <c r="Q266" s="200">
        <f t="shared" si="33"/>
        <v>0</v>
      </c>
    </row>
    <row r="267" spans="1:17" s="22" customFormat="1" ht="30" customHeight="1" thickBot="1" thickTop="1">
      <c r="A267" s="191"/>
      <c r="B267" s="205" t="s">
        <v>380</v>
      </c>
      <c r="C267" s="271" t="s">
        <v>836</v>
      </c>
      <c r="D267" s="268"/>
      <c r="E267" s="272">
        <v>50</v>
      </c>
      <c r="F267" s="272">
        <v>2</v>
      </c>
      <c r="G267" s="273">
        <v>100</v>
      </c>
      <c r="H267" s="198">
        <v>3.1350000000000007</v>
      </c>
      <c r="I267" s="190">
        <f t="shared" si="27"/>
        <v>4.232250000000001</v>
      </c>
      <c r="J267" s="195">
        <v>0.199</v>
      </c>
      <c r="K267" s="174">
        <f t="shared" si="31"/>
        <v>0.199</v>
      </c>
      <c r="L267" s="292">
        <v>0.384</v>
      </c>
      <c r="M267" s="305">
        <f t="shared" si="24"/>
        <v>0</v>
      </c>
      <c r="N267" s="197">
        <f t="shared" si="25"/>
        <v>4.431250000000001</v>
      </c>
      <c r="O267" s="197">
        <f t="shared" si="26"/>
        <v>0</v>
      </c>
      <c r="P267" s="307">
        <f t="shared" si="32"/>
        <v>0</v>
      </c>
      <c r="Q267" s="200">
        <f t="shared" si="33"/>
        <v>0</v>
      </c>
    </row>
    <row r="268" spans="1:17" s="22" customFormat="1" ht="30" customHeight="1" thickBot="1" thickTop="1">
      <c r="A268" s="191"/>
      <c r="B268" s="205" t="s">
        <v>391</v>
      </c>
      <c r="C268" s="271" t="s">
        <v>837</v>
      </c>
      <c r="D268" s="264"/>
      <c r="E268" s="272">
        <v>21</v>
      </c>
      <c r="F268" s="272">
        <v>1</v>
      </c>
      <c r="G268" s="273">
        <v>21</v>
      </c>
      <c r="H268" s="198">
        <v>4.984999999999999</v>
      </c>
      <c r="I268" s="190">
        <f t="shared" si="27"/>
        <v>6.729749999999999</v>
      </c>
      <c r="J268" s="195">
        <v>0.199</v>
      </c>
      <c r="K268" s="174">
        <f t="shared" si="31"/>
        <v>0.199</v>
      </c>
      <c r="L268" s="292">
        <v>0.338</v>
      </c>
      <c r="M268" s="305">
        <f aca="true" t="shared" si="34" ref="M268:M331">A268*L268</f>
        <v>0</v>
      </c>
      <c r="N268" s="197">
        <f aca="true" t="shared" si="35" ref="N268:N317">I268+K268</f>
        <v>6.928749999999999</v>
      </c>
      <c r="O268" s="197">
        <f aca="true" t="shared" si="36" ref="O268:O331">A268*N268</f>
        <v>0</v>
      </c>
      <c r="P268" s="307">
        <f t="shared" si="32"/>
        <v>0</v>
      </c>
      <c r="Q268" s="200">
        <f t="shared" si="33"/>
        <v>0</v>
      </c>
    </row>
    <row r="269" spans="1:17" s="22" customFormat="1" ht="30" customHeight="1" thickBot="1" thickTop="1">
      <c r="A269" s="191"/>
      <c r="B269" s="205" t="s">
        <v>392</v>
      </c>
      <c r="C269" s="271" t="s">
        <v>837</v>
      </c>
      <c r="D269" s="264"/>
      <c r="E269" s="272">
        <v>32</v>
      </c>
      <c r="F269" s="272">
        <v>1</v>
      </c>
      <c r="G269" s="273">
        <v>32</v>
      </c>
      <c r="H269" s="198">
        <v>4.295</v>
      </c>
      <c r="I269" s="190">
        <f aca="true" t="shared" si="37" ref="I269:I317">H269*1.35</f>
        <v>5.79825</v>
      </c>
      <c r="J269" s="195">
        <v>0.199</v>
      </c>
      <c r="K269" s="174">
        <f t="shared" si="31"/>
        <v>0.199</v>
      </c>
      <c r="L269" s="292">
        <v>0.338</v>
      </c>
      <c r="M269" s="305">
        <f t="shared" si="34"/>
        <v>0</v>
      </c>
      <c r="N269" s="197">
        <f t="shared" si="35"/>
        <v>5.99725</v>
      </c>
      <c r="O269" s="197">
        <f t="shared" si="36"/>
        <v>0</v>
      </c>
      <c r="P269" s="307">
        <f t="shared" si="32"/>
        <v>0</v>
      </c>
      <c r="Q269" s="200">
        <f t="shared" si="33"/>
        <v>0</v>
      </c>
    </row>
    <row r="270" spans="1:17" s="22" customFormat="1" ht="30" customHeight="1" thickBot="1" thickTop="1">
      <c r="A270" s="191"/>
      <c r="B270" s="205" t="s">
        <v>393</v>
      </c>
      <c r="C270" s="271" t="s">
        <v>838</v>
      </c>
      <c r="D270" s="264"/>
      <c r="E270" s="272">
        <v>21</v>
      </c>
      <c r="F270" s="272">
        <v>1</v>
      </c>
      <c r="G270" s="273">
        <v>21</v>
      </c>
      <c r="H270" s="198">
        <v>4.984999999999999</v>
      </c>
      <c r="I270" s="190">
        <f t="shared" si="37"/>
        <v>6.729749999999999</v>
      </c>
      <c r="J270" s="195">
        <v>0.199</v>
      </c>
      <c r="K270" s="174">
        <f t="shared" si="31"/>
        <v>0.199</v>
      </c>
      <c r="L270" s="292">
        <v>0.338</v>
      </c>
      <c r="M270" s="305">
        <f t="shared" si="34"/>
        <v>0</v>
      </c>
      <c r="N270" s="197">
        <f t="shared" si="35"/>
        <v>6.928749999999999</v>
      </c>
      <c r="O270" s="197">
        <f t="shared" si="36"/>
        <v>0</v>
      </c>
      <c r="P270" s="307">
        <f t="shared" si="32"/>
        <v>0</v>
      </c>
      <c r="Q270" s="200">
        <f t="shared" si="33"/>
        <v>0</v>
      </c>
    </row>
    <row r="271" spans="1:17" s="22" customFormat="1" ht="30" customHeight="1" thickBot="1" thickTop="1">
      <c r="A271" s="191"/>
      <c r="B271" s="205" t="s">
        <v>394</v>
      </c>
      <c r="C271" s="271" t="s">
        <v>838</v>
      </c>
      <c r="D271" s="264"/>
      <c r="E271" s="272">
        <v>32</v>
      </c>
      <c r="F271" s="272">
        <v>1</v>
      </c>
      <c r="G271" s="273">
        <v>32</v>
      </c>
      <c r="H271" s="198">
        <v>4.295</v>
      </c>
      <c r="I271" s="190">
        <f t="shared" si="37"/>
        <v>5.79825</v>
      </c>
      <c r="J271" s="195">
        <v>0.199</v>
      </c>
      <c r="K271" s="174">
        <f t="shared" si="31"/>
        <v>0.199</v>
      </c>
      <c r="L271" s="292">
        <v>0.338</v>
      </c>
      <c r="M271" s="305">
        <f t="shared" si="34"/>
        <v>0</v>
      </c>
      <c r="N271" s="197">
        <f t="shared" si="35"/>
        <v>5.99725</v>
      </c>
      <c r="O271" s="197">
        <f t="shared" si="36"/>
        <v>0</v>
      </c>
      <c r="P271" s="307">
        <f t="shared" si="32"/>
        <v>0</v>
      </c>
      <c r="Q271" s="200">
        <f t="shared" si="33"/>
        <v>0</v>
      </c>
    </row>
    <row r="272" spans="1:17" s="22" customFormat="1" ht="30" customHeight="1" thickBot="1" thickTop="1">
      <c r="A272" s="191"/>
      <c r="B272" s="205" t="s">
        <v>397</v>
      </c>
      <c r="C272" s="271" t="s">
        <v>839</v>
      </c>
      <c r="D272" s="264"/>
      <c r="E272" s="272">
        <v>21</v>
      </c>
      <c r="F272" s="272">
        <v>1</v>
      </c>
      <c r="G272" s="273">
        <v>21</v>
      </c>
      <c r="H272" s="198">
        <v>4.984999999999999</v>
      </c>
      <c r="I272" s="190">
        <f t="shared" si="37"/>
        <v>6.729749999999999</v>
      </c>
      <c r="J272" s="195">
        <v>0.199</v>
      </c>
      <c r="K272" s="174">
        <f t="shared" si="31"/>
        <v>0.199</v>
      </c>
      <c r="L272" s="292">
        <v>0.338</v>
      </c>
      <c r="M272" s="305">
        <f t="shared" si="34"/>
        <v>0</v>
      </c>
      <c r="N272" s="197">
        <f t="shared" si="35"/>
        <v>6.928749999999999</v>
      </c>
      <c r="O272" s="197">
        <f t="shared" si="36"/>
        <v>0</v>
      </c>
      <c r="P272" s="307">
        <f t="shared" si="32"/>
        <v>0</v>
      </c>
      <c r="Q272" s="200">
        <f t="shared" si="33"/>
        <v>0</v>
      </c>
    </row>
    <row r="273" spans="1:17" s="22" customFormat="1" ht="30" customHeight="1" thickBot="1" thickTop="1">
      <c r="A273" s="191"/>
      <c r="B273" s="205" t="s">
        <v>398</v>
      </c>
      <c r="C273" s="271" t="s">
        <v>839</v>
      </c>
      <c r="D273" s="264"/>
      <c r="E273" s="272">
        <v>32</v>
      </c>
      <c r="F273" s="272">
        <v>1</v>
      </c>
      <c r="G273" s="273">
        <v>32</v>
      </c>
      <c r="H273" s="198">
        <v>4.295</v>
      </c>
      <c r="I273" s="190">
        <f t="shared" si="37"/>
        <v>5.79825</v>
      </c>
      <c r="J273" s="195">
        <v>0.199</v>
      </c>
      <c r="K273" s="174">
        <f t="shared" si="31"/>
        <v>0.199</v>
      </c>
      <c r="L273" s="292">
        <v>0.388</v>
      </c>
      <c r="M273" s="305">
        <f t="shared" si="34"/>
        <v>0</v>
      </c>
      <c r="N273" s="197">
        <f t="shared" si="35"/>
        <v>5.99725</v>
      </c>
      <c r="O273" s="197">
        <f t="shared" si="36"/>
        <v>0</v>
      </c>
      <c r="P273" s="307">
        <f t="shared" si="32"/>
        <v>0</v>
      </c>
      <c r="Q273" s="200">
        <f t="shared" si="33"/>
        <v>0</v>
      </c>
    </row>
    <row r="274" spans="1:17" s="22" customFormat="1" ht="30" customHeight="1" thickBot="1" thickTop="1">
      <c r="A274" s="191"/>
      <c r="B274" s="205" t="s">
        <v>395</v>
      </c>
      <c r="C274" s="271" t="s">
        <v>840</v>
      </c>
      <c r="D274" s="264"/>
      <c r="E274" s="272">
        <v>21</v>
      </c>
      <c r="F274" s="272">
        <v>1</v>
      </c>
      <c r="G274" s="273">
        <v>21</v>
      </c>
      <c r="H274" s="198">
        <v>4.984999999999999</v>
      </c>
      <c r="I274" s="190">
        <f t="shared" si="37"/>
        <v>6.729749999999999</v>
      </c>
      <c r="J274" s="195">
        <v>0.199</v>
      </c>
      <c r="K274" s="174">
        <f t="shared" si="31"/>
        <v>0.199</v>
      </c>
      <c r="L274" s="292">
        <v>0.317</v>
      </c>
      <c r="M274" s="305">
        <f t="shared" si="34"/>
        <v>0</v>
      </c>
      <c r="N274" s="197">
        <f t="shared" si="35"/>
        <v>6.928749999999999</v>
      </c>
      <c r="O274" s="197">
        <f t="shared" si="36"/>
        <v>0</v>
      </c>
      <c r="P274" s="307">
        <f t="shared" si="32"/>
        <v>0</v>
      </c>
      <c r="Q274" s="200">
        <f t="shared" si="33"/>
        <v>0</v>
      </c>
    </row>
    <row r="275" spans="1:17" s="22" customFormat="1" ht="30" customHeight="1" thickBot="1" thickTop="1">
      <c r="A275" s="191"/>
      <c r="B275" s="205" t="s">
        <v>396</v>
      </c>
      <c r="C275" s="271" t="s">
        <v>840</v>
      </c>
      <c r="D275" s="264"/>
      <c r="E275" s="272">
        <v>32</v>
      </c>
      <c r="F275" s="272">
        <v>1</v>
      </c>
      <c r="G275" s="273">
        <v>32</v>
      </c>
      <c r="H275" s="198">
        <v>4.295</v>
      </c>
      <c r="I275" s="190">
        <f t="shared" si="37"/>
        <v>5.79825</v>
      </c>
      <c r="J275" s="195">
        <v>0.199</v>
      </c>
      <c r="K275" s="174">
        <f t="shared" si="31"/>
        <v>0.199</v>
      </c>
      <c r="L275" s="292">
        <v>0.317</v>
      </c>
      <c r="M275" s="305">
        <f t="shared" si="34"/>
        <v>0</v>
      </c>
      <c r="N275" s="197">
        <f t="shared" si="35"/>
        <v>5.99725</v>
      </c>
      <c r="O275" s="197">
        <f t="shared" si="36"/>
        <v>0</v>
      </c>
      <c r="P275" s="307">
        <f t="shared" si="32"/>
        <v>0</v>
      </c>
      <c r="Q275" s="200">
        <f t="shared" si="33"/>
        <v>0</v>
      </c>
    </row>
    <row r="276" spans="1:17" s="22" customFormat="1" ht="30" customHeight="1" thickBot="1" thickTop="1">
      <c r="A276" s="191"/>
      <c r="B276" s="205" t="s">
        <v>399</v>
      </c>
      <c r="C276" s="271" t="s">
        <v>841</v>
      </c>
      <c r="D276" s="264"/>
      <c r="E276" s="272">
        <v>21</v>
      </c>
      <c r="F276" s="272">
        <v>1</v>
      </c>
      <c r="G276" s="273">
        <v>21</v>
      </c>
      <c r="H276" s="198">
        <v>4.984999999999999</v>
      </c>
      <c r="I276" s="190">
        <f t="shared" si="37"/>
        <v>6.729749999999999</v>
      </c>
      <c r="J276" s="195">
        <v>0.199</v>
      </c>
      <c r="K276" s="174">
        <f t="shared" si="31"/>
        <v>0.199</v>
      </c>
      <c r="L276" s="292">
        <v>0.338</v>
      </c>
      <c r="M276" s="305">
        <f t="shared" si="34"/>
        <v>0</v>
      </c>
      <c r="N276" s="197">
        <f t="shared" si="35"/>
        <v>6.928749999999999</v>
      </c>
      <c r="O276" s="197">
        <f t="shared" si="36"/>
        <v>0</v>
      </c>
      <c r="P276" s="307">
        <f t="shared" si="32"/>
        <v>0</v>
      </c>
      <c r="Q276" s="200">
        <f t="shared" si="33"/>
        <v>0</v>
      </c>
    </row>
    <row r="277" spans="1:17" s="22" customFormat="1" ht="30" customHeight="1" thickBot="1" thickTop="1">
      <c r="A277" s="191"/>
      <c r="B277" s="205" t="s">
        <v>400</v>
      </c>
      <c r="C277" s="271" t="s">
        <v>841</v>
      </c>
      <c r="D277" s="264"/>
      <c r="E277" s="272">
        <v>32</v>
      </c>
      <c r="F277" s="272">
        <v>1</v>
      </c>
      <c r="G277" s="273">
        <v>32</v>
      </c>
      <c r="H277" s="198">
        <v>4.295</v>
      </c>
      <c r="I277" s="190">
        <f t="shared" si="37"/>
        <v>5.79825</v>
      </c>
      <c r="J277" s="195">
        <v>0.199</v>
      </c>
      <c r="K277" s="174">
        <f t="shared" si="31"/>
        <v>0.199</v>
      </c>
      <c r="L277" s="292">
        <v>0.338</v>
      </c>
      <c r="M277" s="305">
        <f t="shared" si="34"/>
        <v>0</v>
      </c>
      <c r="N277" s="197">
        <f t="shared" si="35"/>
        <v>5.99725</v>
      </c>
      <c r="O277" s="197">
        <f t="shared" si="36"/>
        <v>0</v>
      </c>
      <c r="P277" s="307">
        <f t="shared" si="32"/>
        <v>0</v>
      </c>
      <c r="Q277" s="200">
        <f t="shared" si="33"/>
        <v>0</v>
      </c>
    </row>
    <row r="278" spans="1:17" s="22" customFormat="1" ht="30" customHeight="1" thickBot="1" thickTop="1">
      <c r="A278" s="191"/>
      <c r="B278" s="205" t="s">
        <v>401</v>
      </c>
      <c r="C278" s="271" t="s">
        <v>842</v>
      </c>
      <c r="D278" s="264"/>
      <c r="E278" s="272">
        <v>50</v>
      </c>
      <c r="F278" s="272">
        <v>2</v>
      </c>
      <c r="G278" s="273">
        <v>100</v>
      </c>
      <c r="H278" s="198">
        <v>2.125</v>
      </c>
      <c r="I278" s="190">
        <f t="shared" si="37"/>
        <v>2.8687500000000004</v>
      </c>
      <c r="J278" s="195">
        <v>0.199</v>
      </c>
      <c r="K278" s="174">
        <f t="shared" si="31"/>
        <v>0.199</v>
      </c>
      <c r="L278" s="292">
        <v>0</v>
      </c>
      <c r="M278" s="305">
        <f t="shared" si="34"/>
        <v>0</v>
      </c>
      <c r="N278" s="197">
        <f t="shared" si="35"/>
        <v>3.06775</v>
      </c>
      <c r="O278" s="197">
        <f t="shared" si="36"/>
        <v>0</v>
      </c>
      <c r="P278" s="307">
        <f t="shared" si="32"/>
        <v>0</v>
      </c>
      <c r="Q278" s="200">
        <f t="shared" si="33"/>
        <v>0</v>
      </c>
    </row>
    <row r="279" spans="1:17" s="22" customFormat="1" ht="30" customHeight="1" thickBot="1" thickTop="1">
      <c r="A279" s="191"/>
      <c r="B279" s="205" t="s">
        <v>381</v>
      </c>
      <c r="C279" s="271" t="s">
        <v>843</v>
      </c>
      <c r="D279" s="268"/>
      <c r="E279" s="272">
        <v>128</v>
      </c>
      <c r="F279" s="272">
        <v>3</v>
      </c>
      <c r="G279" s="273">
        <v>384</v>
      </c>
      <c r="H279" s="198">
        <v>1.693</v>
      </c>
      <c r="I279" s="190">
        <f t="shared" si="37"/>
        <v>2.28555</v>
      </c>
      <c r="J279" s="195">
        <v>0.199</v>
      </c>
      <c r="K279" s="174">
        <f t="shared" si="31"/>
        <v>0.199</v>
      </c>
      <c r="L279" s="292">
        <v>0</v>
      </c>
      <c r="M279" s="305">
        <f t="shared" si="34"/>
        <v>0</v>
      </c>
      <c r="N279" s="197">
        <f t="shared" si="35"/>
        <v>2.48455</v>
      </c>
      <c r="O279" s="197">
        <f t="shared" si="36"/>
        <v>0</v>
      </c>
      <c r="P279" s="307">
        <f t="shared" si="32"/>
        <v>0</v>
      </c>
      <c r="Q279" s="200">
        <f t="shared" si="33"/>
        <v>0</v>
      </c>
    </row>
    <row r="280" spans="1:17" s="22" customFormat="1" ht="30" customHeight="1" thickBot="1" thickTop="1">
      <c r="A280" s="191"/>
      <c r="B280" s="205" t="s">
        <v>382</v>
      </c>
      <c r="C280" s="271" t="s">
        <v>843</v>
      </c>
      <c r="D280" s="268"/>
      <c r="E280" s="272">
        <v>38</v>
      </c>
      <c r="F280" s="272">
        <v>2</v>
      </c>
      <c r="G280" s="273">
        <v>76</v>
      </c>
      <c r="H280" s="198">
        <v>3.0699999999999994</v>
      </c>
      <c r="I280" s="190">
        <f t="shared" si="37"/>
        <v>4.1445</v>
      </c>
      <c r="J280" s="195">
        <v>0.199</v>
      </c>
      <c r="K280" s="174">
        <f t="shared" si="31"/>
        <v>0.199</v>
      </c>
      <c r="L280" s="292">
        <v>0</v>
      </c>
      <c r="M280" s="305">
        <f t="shared" si="34"/>
        <v>0</v>
      </c>
      <c r="N280" s="197">
        <f t="shared" si="35"/>
        <v>4.3435</v>
      </c>
      <c r="O280" s="197">
        <f t="shared" si="36"/>
        <v>0</v>
      </c>
      <c r="P280" s="307">
        <f t="shared" si="32"/>
        <v>0</v>
      </c>
      <c r="Q280" s="200">
        <f t="shared" si="33"/>
        <v>0</v>
      </c>
    </row>
    <row r="281" spans="1:17" s="22" customFormat="1" ht="30" customHeight="1" thickBot="1" thickTop="1">
      <c r="A281" s="191"/>
      <c r="B281" s="205" t="s">
        <v>383</v>
      </c>
      <c r="C281" s="271" t="s">
        <v>843</v>
      </c>
      <c r="D281" s="268"/>
      <c r="E281" s="272">
        <v>50</v>
      </c>
      <c r="F281" s="272">
        <v>2</v>
      </c>
      <c r="G281" s="273">
        <v>100</v>
      </c>
      <c r="H281" s="198">
        <v>2.515</v>
      </c>
      <c r="I281" s="190">
        <f t="shared" si="37"/>
        <v>3.3952500000000003</v>
      </c>
      <c r="J281" s="195">
        <v>0.199</v>
      </c>
      <c r="K281" s="174">
        <f t="shared" si="31"/>
        <v>0.199</v>
      </c>
      <c r="L281" s="292">
        <v>0</v>
      </c>
      <c r="M281" s="305">
        <f t="shared" si="34"/>
        <v>0</v>
      </c>
      <c r="N281" s="197">
        <f t="shared" si="35"/>
        <v>3.59425</v>
      </c>
      <c r="O281" s="197">
        <f t="shared" si="36"/>
        <v>0</v>
      </c>
      <c r="P281" s="307">
        <f t="shared" si="32"/>
        <v>0</v>
      </c>
      <c r="Q281" s="200">
        <f t="shared" si="33"/>
        <v>0</v>
      </c>
    </row>
    <row r="282" spans="1:17" s="22" customFormat="1" ht="30" customHeight="1" thickBot="1" thickTop="1">
      <c r="A282" s="191"/>
      <c r="B282" s="205" t="s">
        <v>384</v>
      </c>
      <c r="C282" s="271" t="s">
        <v>843</v>
      </c>
      <c r="D282" s="268"/>
      <c r="E282" s="272">
        <v>72</v>
      </c>
      <c r="F282" s="272">
        <v>2</v>
      </c>
      <c r="G282" s="273">
        <v>144</v>
      </c>
      <c r="H282" s="198">
        <v>2.09</v>
      </c>
      <c r="I282" s="190">
        <f t="shared" si="37"/>
        <v>2.8215</v>
      </c>
      <c r="J282" s="195">
        <v>0.199</v>
      </c>
      <c r="K282" s="174">
        <f t="shared" si="31"/>
        <v>0.199</v>
      </c>
      <c r="L282" s="292">
        <v>0</v>
      </c>
      <c r="M282" s="305">
        <f t="shared" si="34"/>
        <v>0</v>
      </c>
      <c r="N282" s="197">
        <f t="shared" si="35"/>
        <v>3.0204999999999997</v>
      </c>
      <c r="O282" s="197">
        <f t="shared" si="36"/>
        <v>0</v>
      </c>
      <c r="P282" s="307">
        <f t="shared" si="32"/>
        <v>0</v>
      </c>
      <c r="Q282" s="200">
        <f t="shared" si="33"/>
        <v>0</v>
      </c>
    </row>
    <row r="283" spans="1:17" s="22" customFormat="1" ht="30" customHeight="1" thickBot="1" thickTop="1">
      <c r="A283" s="191"/>
      <c r="B283" s="205" t="s">
        <v>385</v>
      </c>
      <c r="C283" s="271" t="s">
        <v>844</v>
      </c>
      <c r="D283" s="268"/>
      <c r="E283" s="272">
        <v>38</v>
      </c>
      <c r="F283" s="272">
        <v>2</v>
      </c>
      <c r="G283" s="273">
        <v>76</v>
      </c>
      <c r="H283" s="198">
        <v>3.0699999999999994</v>
      </c>
      <c r="I283" s="190">
        <f t="shared" si="37"/>
        <v>4.1445</v>
      </c>
      <c r="J283" s="195">
        <v>0.199</v>
      </c>
      <c r="K283" s="174">
        <f t="shared" si="31"/>
        <v>0.199</v>
      </c>
      <c r="L283" s="292">
        <v>0</v>
      </c>
      <c r="M283" s="305">
        <f t="shared" si="34"/>
        <v>0</v>
      </c>
      <c r="N283" s="197">
        <f t="shared" si="35"/>
        <v>4.3435</v>
      </c>
      <c r="O283" s="197">
        <f t="shared" si="36"/>
        <v>0</v>
      </c>
      <c r="P283" s="307">
        <f t="shared" si="32"/>
        <v>0</v>
      </c>
      <c r="Q283" s="200">
        <f t="shared" si="33"/>
        <v>0</v>
      </c>
    </row>
    <row r="284" spans="1:17" s="22" customFormat="1" ht="30" customHeight="1" thickBot="1" thickTop="1">
      <c r="A284" s="191"/>
      <c r="B284" s="205" t="s">
        <v>386</v>
      </c>
      <c r="C284" s="271" t="s">
        <v>844</v>
      </c>
      <c r="D284" s="268"/>
      <c r="E284" s="272">
        <v>50</v>
      </c>
      <c r="F284" s="272">
        <v>2</v>
      </c>
      <c r="G284" s="273">
        <v>100</v>
      </c>
      <c r="H284" s="198">
        <v>2.515</v>
      </c>
      <c r="I284" s="190">
        <f t="shared" si="37"/>
        <v>3.3952500000000003</v>
      </c>
      <c r="J284" s="195">
        <v>0.199</v>
      </c>
      <c r="K284" s="174">
        <f t="shared" si="31"/>
        <v>0.199</v>
      </c>
      <c r="L284" s="292">
        <v>0</v>
      </c>
      <c r="M284" s="305">
        <f t="shared" si="34"/>
        <v>0</v>
      </c>
      <c r="N284" s="197">
        <f t="shared" si="35"/>
        <v>3.59425</v>
      </c>
      <c r="O284" s="197">
        <f t="shared" si="36"/>
        <v>0</v>
      </c>
      <c r="P284" s="307">
        <f t="shared" si="32"/>
        <v>0</v>
      </c>
      <c r="Q284" s="200">
        <f t="shared" si="33"/>
        <v>0</v>
      </c>
    </row>
    <row r="285" spans="1:17" s="22" customFormat="1" ht="30" customHeight="1" thickBot="1" thickTop="1">
      <c r="A285" s="191"/>
      <c r="B285" s="205" t="s">
        <v>387</v>
      </c>
      <c r="C285" s="271" t="s">
        <v>844</v>
      </c>
      <c r="D285" s="268"/>
      <c r="E285" s="272">
        <v>72</v>
      </c>
      <c r="F285" s="272">
        <v>2</v>
      </c>
      <c r="G285" s="273">
        <v>144</v>
      </c>
      <c r="H285" s="198">
        <v>2.09</v>
      </c>
      <c r="I285" s="190">
        <f t="shared" si="37"/>
        <v>2.8215</v>
      </c>
      <c r="J285" s="195">
        <v>0.199</v>
      </c>
      <c r="K285" s="174">
        <f t="shared" si="31"/>
        <v>0.199</v>
      </c>
      <c r="L285" s="292">
        <v>0</v>
      </c>
      <c r="M285" s="305">
        <f t="shared" si="34"/>
        <v>0</v>
      </c>
      <c r="N285" s="197">
        <f t="shared" si="35"/>
        <v>3.0204999999999997</v>
      </c>
      <c r="O285" s="197">
        <f t="shared" si="36"/>
        <v>0</v>
      </c>
      <c r="P285" s="307">
        <f t="shared" si="32"/>
        <v>0</v>
      </c>
      <c r="Q285" s="200">
        <f t="shared" si="33"/>
        <v>0</v>
      </c>
    </row>
    <row r="286" spans="1:17" s="22" customFormat="1" ht="30" customHeight="1" thickBot="1" thickTop="1">
      <c r="A286" s="191"/>
      <c r="B286" s="205" t="s">
        <v>388</v>
      </c>
      <c r="C286" s="271" t="s">
        <v>845</v>
      </c>
      <c r="D286" s="268"/>
      <c r="E286" s="272">
        <v>38</v>
      </c>
      <c r="F286" s="272">
        <v>2</v>
      </c>
      <c r="G286" s="273">
        <v>76</v>
      </c>
      <c r="H286" s="198">
        <v>3.65</v>
      </c>
      <c r="I286" s="190">
        <f t="shared" si="37"/>
        <v>4.9275</v>
      </c>
      <c r="J286" s="195">
        <v>0.199</v>
      </c>
      <c r="K286" s="174">
        <f t="shared" si="31"/>
        <v>0.199</v>
      </c>
      <c r="L286" s="292">
        <v>0.384</v>
      </c>
      <c r="M286" s="305">
        <f t="shared" si="34"/>
        <v>0</v>
      </c>
      <c r="N286" s="197">
        <f t="shared" si="35"/>
        <v>5.1265</v>
      </c>
      <c r="O286" s="197">
        <f t="shared" si="36"/>
        <v>0</v>
      </c>
      <c r="P286" s="307">
        <f t="shared" si="32"/>
        <v>0</v>
      </c>
      <c r="Q286" s="200">
        <f t="shared" si="33"/>
        <v>0</v>
      </c>
    </row>
    <row r="287" spans="1:17" s="22" customFormat="1" ht="30" customHeight="1" thickBot="1" thickTop="1">
      <c r="A287" s="191"/>
      <c r="B287" s="205" t="s">
        <v>389</v>
      </c>
      <c r="C287" s="271" t="s">
        <v>845</v>
      </c>
      <c r="D287" s="268"/>
      <c r="E287" s="272">
        <v>50</v>
      </c>
      <c r="F287" s="272">
        <v>2</v>
      </c>
      <c r="G287" s="273">
        <v>100</v>
      </c>
      <c r="H287" s="198">
        <v>3.1350000000000007</v>
      </c>
      <c r="I287" s="190">
        <f t="shared" si="37"/>
        <v>4.232250000000001</v>
      </c>
      <c r="J287" s="195">
        <v>0.199</v>
      </c>
      <c r="K287" s="174">
        <f t="shared" si="31"/>
        <v>0.199</v>
      </c>
      <c r="L287" s="292">
        <v>0.384</v>
      </c>
      <c r="M287" s="305">
        <f t="shared" si="34"/>
        <v>0</v>
      </c>
      <c r="N287" s="197">
        <f t="shared" si="35"/>
        <v>4.431250000000001</v>
      </c>
      <c r="O287" s="197">
        <f t="shared" si="36"/>
        <v>0</v>
      </c>
      <c r="P287" s="307">
        <f t="shared" si="32"/>
        <v>0</v>
      </c>
      <c r="Q287" s="200">
        <f t="shared" si="33"/>
        <v>0</v>
      </c>
    </row>
    <row r="288" spans="1:17" s="22" customFormat="1" ht="30" customHeight="1" thickBot="1" thickTop="1">
      <c r="A288" s="191"/>
      <c r="B288" s="205" t="s">
        <v>402</v>
      </c>
      <c r="C288" s="271" t="s">
        <v>846</v>
      </c>
      <c r="D288" s="264"/>
      <c r="E288" s="272">
        <v>50</v>
      </c>
      <c r="F288" s="272">
        <v>2</v>
      </c>
      <c r="G288" s="273">
        <v>100</v>
      </c>
      <c r="H288" s="198">
        <v>1.5349999999999997</v>
      </c>
      <c r="I288" s="190">
        <f t="shared" si="37"/>
        <v>2.07225</v>
      </c>
      <c r="J288" s="195">
        <v>0.199</v>
      </c>
      <c r="K288" s="174">
        <f t="shared" si="31"/>
        <v>0.199</v>
      </c>
      <c r="L288" s="292">
        <v>0</v>
      </c>
      <c r="M288" s="305">
        <f t="shared" si="34"/>
        <v>0</v>
      </c>
      <c r="N288" s="197">
        <f t="shared" si="35"/>
        <v>2.2712499999999998</v>
      </c>
      <c r="O288" s="197">
        <f t="shared" si="36"/>
        <v>0</v>
      </c>
      <c r="P288" s="307">
        <f t="shared" si="32"/>
        <v>0</v>
      </c>
      <c r="Q288" s="200">
        <f t="shared" si="33"/>
        <v>0</v>
      </c>
    </row>
    <row r="289" spans="1:17" s="22" customFormat="1" ht="30" customHeight="1" thickBot="1" thickTop="1">
      <c r="A289" s="191"/>
      <c r="B289" s="205" t="s">
        <v>390</v>
      </c>
      <c r="C289" s="271" t="s">
        <v>847</v>
      </c>
      <c r="D289" s="264"/>
      <c r="E289" s="272">
        <v>50</v>
      </c>
      <c r="F289" s="272">
        <v>2</v>
      </c>
      <c r="G289" s="273">
        <v>100</v>
      </c>
      <c r="H289" s="198">
        <v>2.515</v>
      </c>
      <c r="I289" s="190">
        <f t="shared" si="37"/>
        <v>3.3952500000000003</v>
      </c>
      <c r="J289" s="195">
        <v>0.199</v>
      </c>
      <c r="K289" s="174">
        <f t="shared" si="31"/>
        <v>0.199</v>
      </c>
      <c r="L289" s="292">
        <v>0</v>
      </c>
      <c r="M289" s="305">
        <f t="shared" si="34"/>
        <v>0</v>
      </c>
      <c r="N289" s="197">
        <f t="shared" si="35"/>
        <v>3.59425</v>
      </c>
      <c r="O289" s="197">
        <f t="shared" si="36"/>
        <v>0</v>
      </c>
      <c r="P289" s="307">
        <f t="shared" si="32"/>
        <v>0</v>
      </c>
      <c r="Q289" s="200">
        <f t="shared" si="33"/>
        <v>0</v>
      </c>
    </row>
    <row r="290" spans="1:17" s="22" customFormat="1" ht="30" customHeight="1" thickBot="1" thickTop="1">
      <c r="A290" s="191"/>
      <c r="B290" s="205" t="s">
        <v>403</v>
      </c>
      <c r="C290" s="271" t="s">
        <v>848</v>
      </c>
      <c r="D290" s="268"/>
      <c r="E290" s="272">
        <v>18</v>
      </c>
      <c r="F290" s="272">
        <v>2</v>
      </c>
      <c r="G290" s="273">
        <v>36</v>
      </c>
      <c r="H290" s="198">
        <v>13.522</v>
      </c>
      <c r="I290" s="190">
        <f t="shared" si="37"/>
        <v>18.254700000000003</v>
      </c>
      <c r="J290" s="195">
        <v>0.199</v>
      </c>
      <c r="K290" s="174">
        <f t="shared" si="31"/>
        <v>0.199</v>
      </c>
      <c r="L290" s="292">
        <v>0</v>
      </c>
      <c r="M290" s="305">
        <f t="shared" si="34"/>
        <v>0</v>
      </c>
      <c r="N290" s="197">
        <f t="shared" si="35"/>
        <v>18.453700000000005</v>
      </c>
      <c r="O290" s="197">
        <f t="shared" si="36"/>
        <v>0</v>
      </c>
      <c r="P290" s="307">
        <f t="shared" si="32"/>
        <v>0</v>
      </c>
      <c r="Q290" s="200">
        <f t="shared" si="33"/>
        <v>0</v>
      </c>
    </row>
    <row r="291" spans="1:17" s="22" customFormat="1" ht="30" customHeight="1" thickBot="1" thickTop="1">
      <c r="A291" s="191"/>
      <c r="B291" s="205" t="s">
        <v>404</v>
      </c>
      <c r="C291" s="271" t="s">
        <v>849</v>
      </c>
      <c r="D291" s="268"/>
      <c r="E291" s="272">
        <v>32</v>
      </c>
      <c r="F291" s="272">
        <v>2</v>
      </c>
      <c r="G291" s="273">
        <v>64</v>
      </c>
      <c r="H291" s="198">
        <v>3.2970000000000006</v>
      </c>
      <c r="I291" s="190">
        <f t="shared" si="37"/>
        <v>4.4509500000000015</v>
      </c>
      <c r="J291" s="195">
        <v>0.199</v>
      </c>
      <c r="K291" s="174">
        <f t="shared" si="31"/>
        <v>0.199</v>
      </c>
      <c r="L291" s="292">
        <v>0</v>
      </c>
      <c r="M291" s="305">
        <f t="shared" si="34"/>
        <v>0</v>
      </c>
      <c r="N291" s="197">
        <f t="shared" si="35"/>
        <v>4.649950000000001</v>
      </c>
      <c r="O291" s="197">
        <f t="shared" si="36"/>
        <v>0</v>
      </c>
      <c r="P291" s="307">
        <f t="shared" si="32"/>
        <v>0</v>
      </c>
      <c r="Q291" s="200">
        <f t="shared" si="33"/>
        <v>0</v>
      </c>
    </row>
    <row r="292" spans="1:17" s="22" customFormat="1" ht="30" customHeight="1" thickBot="1" thickTop="1">
      <c r="A292" s="191"/>
      <c r="B292" s="205" t="s">
        <v>405</v>
      </c>
      <c r="C292" s="271" t="s">
        <v>850</v>
      </c>
      <c r="D292" s="268"/>
      <c r="E292" s="272">
        <v>50</v>
      </c>
      <c r="F292" s="272">
        <v>2</v>
      </c>
      <c r="G292" s="273">
        <v>100</v>
      </c>
      <c r="H292" s="198">
        <v>1.6950000000000003</v>
      </c>
      <c r="I292" s="190">
        <f t="shared" si="37"/>
        <v>2.2882500000000006</v>
      </c>
      <c r="J292" s="195">
        <v>0.199</v>
      </c>
      <c r="K292" s="174">
        <f t="shared" si="31"/>
        <v>0.199</v>
      </c>
      <c r="L292" s="292">
        <v>0</v>
      </c>
      <c r="M292" s="305">
        <f t="shared" si="34"/>
        <v>0</v>
      </c>
      <c r="N292" s="197">
        <f t="shared" si="35"/>
        <v>2.4872500000000004</v>
      </c>
      <c r="O292" s="197">
        <f t="shared" si="36"/>
        <v>0</v>
      </c>
      <c r="P292" s="307">
        <f t="shared" si="32"/>
        <v>0</v>
      </c>
      <c r="Q292" s="200">
        <f t="shared" si="33"/>
        <v>0</v>
      </c>
    </row>
    <row r="293" spans="1:17" s="22" customFormat="1" ht="30" customHeight="1" thickBot="1" thickTop="1">
      <c r="A293" s="191"/>
      <c r="B293" s="205" t="s">
        <v>406</v>
      </c>
      <c r="C293" s="271" t="s">
        <v>851</v>
      </c>
      <c r="D293" s="268"/>
      <c r="E293" s="272">
        <v>50</v>
      </c>
      <c r="F293" s="272">
        <v>3</v>
      </c>
      <c r="G293" s="273">
        <v>150</v>
      </c>
      <c r="H293" s="198">
        <v>1.435</v>
      </c>
      <c r="I293" s="190">
        <f t="shared" si="37"/>
        <v>1.9372500000000001</v>
      </c>
      <c r="J293" s="195">
        <v>0.199</v>
      </c>
      <c r="K293" s="174">
        <f t="shared" si="31"/>
        <v>0.199</v>
      </c>
      <c r="L293" s="292">
        <v>0</v>
      </c>
      <c r="M293" s="305">
        <f t="shared" si="34"/>
        <v>0</v>
      </c>
      <c r="N293" s="197">
        <f t="shared" si="35"/>
        <v>2.13625</v>
      </c>
      <c r="O293" s="197">
        <f t="shared" si="36"/>
        <v>0</v>
      </c>
      <c r="P293" s="307">
        <f t="shared" si="32"/>
        <v>0</v>
      </c>
      <c r="Q293" s="200">
        <f t="shared" si="33"/>
        <v>0</v>
      </c>
    </row>
    <row r="294" spans="1:17" s="22" customFormat="1" ht="30" customHeight="1" thickBot="1" thickTop="1">
      <c r="A294" s="191"/>
      <c r="B294" s="205" t="s">
        <v>407</v>
      </c>
      <c r="C294" s="271" t="s">
        <v>852</v>
      </c>
      <c r="D294" s="268"/>
      <c r="E294" s="272">
        <v>38</v>
      </c>
      <c r="F294" s="272">
        <v>2</v>
      </c>
      <c r="G294" s="273">
        <v>76</v>
      </c>
      <c r="H294" s="198">
        <v>2.71</v>
      </c>
      <c r="I294" s="190">
        <f t="shared" si="37"/>
        <v>3.6585</v>
      </c>
      <c r="J294" s="195">
        <v>0.199</v>
      </c>
      <c r="K294" s="174">
        <f t="shared" si="31"/>
        <v>0.199</v>
      </c>
      <c r="L294" s="292">
        <v>0</v>
      </c>
      <c r="M294" s="305">
        <f t="shared" si="34"/>
        <v>0</v>
      </c>
      <c r="N294" s="197">
        <f t="shared" si="35"/>
        <v>3.8575</v>
      </c>
      <c r="O294" s="197">
        <f t="shared" si="36"/>
        <v>0</v>
      </c>
      <c r="P294" s="307">
        <f t="shared" si="32"/>
        <v>0</v>
      </c>
      <c r="Q294" s="200">
        <f t="shared" si="33"/>
        <v>0</v>
      </c>
    </row>
    <row r="295" spans="1:17" s="22" customFormat="1" ht="30" customHeight="1" thickBot="1" thickTop="1">
      <c r="A295" s="191"/>
      <c r="B295" s="205" t="s">
        <v>408</v>
      </c>
      <c r="C295" s="271" t="s">
        <v>853</v>
      </c>
      <c r="D295" s="268"/>
      <c r="E295" s="272">
        <v>32</v>
      </c>
      <c r="F295" s="272">
        <v>2</v>
      </c>
      <c r="G295" s="273">
        <v>64</v>
      </c>
      <c r="H295" s="198">
        <v>4.057</v>
      </c>
      <c r="I295" s="190">
        <f t="shared" si="37"/>
        <v>5.476950000000001</v>
      </c>
      <c r="J295" s="195">
        <v>0.199</v>
      </c>
      <c r="K295" s="174">
        <f t="shared" si="31"/>
        <v>0.199</v>
      </c>
      <c r="L295" s="292">
        <v>0.569</v>
      </c>
      <c r="M295" s="305">
        <f t="shared" si="34"/>
        <v>0</v>
      </c>
      <c r="N295" s="197">
        <f t="shared" si="35"/>
        <v>5.675950000000001</v>
      </c>
      <c r="O295" s="197">
        <f t="shared" si="36"/>
        <v>0</v>
      </c>
      <c r="P295" s="307">
        <f t="shared" si="32"/>
        <v>0</v>
      </c>
      <c r="Q295" s="200">
        <f t="shared" si="33"/>
        <v>0</v>
      </c>
    </row>
    <row r="296" spans="1:17" s="22" customFormat="1" ht="30" customHeight="1" thickBot="1" thickTop="1">
      <c r="A296" s="191"/>
      <c r="B296" s="206" t="s">
        <v>409</v>
      </c>
      <c r="C296" s="274" t="s">
        <v>853</v>
      </c>
      <c r="D296" s="265" t="s">
        <v>647</v>
      </c>
      <c r="E296" s="275">
        <v>50</v>
      </c>
      <c r="F296" s="275">
        <v>2</v>
      </c>
      <c r="G296" s="276">
        <v>100</v>
      </c>
      <c r="H296" s="198">
        <v>2.9449999999999994</v>
      </c>
      <c r="I296" s="190">
        <f t="shared" si="37"/>
        <v>3.9757499999999992</v>
      </c>
      <c r="J296" s="195">
        <v>0.199</v>
      </c>
      <c r="K296" s="174">
        <f t="shared" si="31"/>
        <v>0.199</v>
      </c>
      <c r="L296" s="292">
        <v>0.569</v>
      </c>
      <c r="M296" s="305">
        <f t="shared" si="34"/>
        <v>0</v>
      </c>
      <c r="N296" s="197">
        <f t="shared" si="35"/>
        <v>4.1747499999999995</v>
      </c>
      <c r="O296" s="197">
        <f t="shared" si="36"/>
        <v>0</v>
      </c>
      <c r="P296" s="307">
        <f t="shared" si="32"/>
        <v>0</v>
      </c>
      <c r="Q296" s="200">
        <f t="shared" si="33"/>
        <v>0</v>
      </c>
    </row>
    <row r="297" spans="1:17" s="22" customFormat="1" ht="30" customHeight="1" thickBot="1" thickTop="1">
      <c r="A297" s="191"/>
      <c r="B297" s="205" t="s">
        <v>410</v>
      </c>
      <c r="C297" s="271" t="s">
        <v>854</v>
      </c>
      <c r="D297" s="268"/>
      <c r="E297" s="272">
        <v>32</v>
      </c>
      <c r="F297" s="272">
        <v>2</v>
      </c>
      <c r="G297" s="273">
        <v>64</v>
      </c>
      <c r="H297" s="198">
        <v>4.057</v>
      </c>
      <c r="I297" s="190">
        <f t="shared" si="37"/>
        <v>5.476950000000001</v>
      </c>
      <c r="J297" s="195">
        <v>0.199</v>
      </c>
      <c r="K297" s="174">
        <f t="shared" si="31"/>
        <v>0.199</v>
      </c>
      <c r="L297" s="292">
        <v>0</v>
      </c>
      <c r="M297" s="305">
        <f t="shared" si="34"/>
        <v>0</v>
      </c>
      <c r="N297" s="197">
        <f t="shared" si="35"/>
        <v>5.675950000000001</v>
      </c>
      <c r="O297" s="197">
        <f t="shared" si="36"/>
        <v>0</v>
      </c>
      <c r="P297" s="307">
        <f t="shared" si="32"/>
        <v>0</v>
      </c>
      <c r="Q297" s="200">
        <f t="shared" si="33"/>
        <v>0</v>
      </c>
    </row>
    <row r="298" spans="1:17" s="22" customFormat="1" ht="30" customHeight="1" thickBot="1" thickTop="1">
      <c r="A298" s="191"/>
      <c r="B298" s="206" t="s">
        <v>411</v>
      </c>
      <c r="C298" s="274" t="s">
        <v>854</v>
      </c>
      <c r="D298" s="265" t="s">
        <v>647</v>
      </c>
      <c r="E298" s="275">
        <v>50</v>
      </c>
      <c r="F298" s="275">
        <v>2</v>
      </c>
      <c r="G298" s="276">
        <v>100</v>
      </c>
      <c r="H298" s="198">
        <v>2.9449999999999994</v>
      </c>
      <c r="I298" s="190">
        <f t="shared" si="37"/>
        <v>3.9757499999999992</v>
      </c>
      <c r="J298" s="195">
        <v>0.199</v>
      </c>
      <c r="K298" s="174">
        <f t="shared" si="31"/>
        <v>0.199</v>
      </c>
      <c r="L298" s="292">
        <v>0</v>
      </c>
      <c r="M298" s="305">
        <f t="shared" si="34"/>
        <v>0</v>
      </c>
      <c r="N298" s="197">
        <f t="shared" si="35"/>
        <v>4.1747499999999995</v>
      </c>
      <c r="O298" s="197">
        <f t="shared" si="36"/>
        <v>0</v>
      </c>
      <c r="P298" s="307">
        <f t="shared" si="32"/>
        <v>0</v>
      </c>
      <c r="Q298" s="200">
        <f t="shared" si="33"/>
        <v>0</v>
      </c>
    </row>
    <row r="299" spans="1:17" s="22" customFormat="1" ht="30" customHeight="1" thickBot="1" thickTop="1">
      <c r="A299" s="191"/>
      <c r="B299" s="205" t="s">
        <v>412</v>
      </c>
      <c r="C299" s="271" t="s">
        <v>855</v>
      </c>
      <c r="D299" s="268"/>
      <c r="E299" s="272">
        <v>38</v>
      </c>
      <c r="F299" s="272">
        <v>2</v>
      </c>
      <c r="G299" s="273">
        <v>76</v>
      </c>
      <c r="H299" s="198">
        <v>1.98</v>
      </c>
      <c r="I299" s="190">
        <f t="shared" si="37"/>
        <v>2.673</v>
      </c>
      <c r="J299" s="195">
        <v>0.199</v>
      </c>
      <c r="K299" s="174">
        <f t="shared" si="31"/>
        <v>0.199</v>
      </c>
      <c r="L299" s="292">
        <v>0</v>
      </c>
      <c r="M299" s="305">
        <f t="shared" si="34"/>
        <v>0</v>
      </c>
      <c r="N299" s="197">
        <f t="shared" si="35"/>
        <v>2.872</v>
      </c>
      <c r="O299" s="197">
        <f t="shared" si="36"/>
        <v>0</v>
      </c>
      <c r="P299" s="307">
        <f t="shared" si="32"/>
        <v>0</v>
      </c>
      <c r="Q299" s="200">
        <f t="shared" si="33"/>
        <v>0</v>
      </c>
    </row>
    <row r="300" spans="1:17" s="22" customFormat="1" ht="30" customHeight="1" thickBot="1" thickTop="1">
      <c r="A300" s="191"/>
      <c r="B300" s="206" t="s">
        <v>421</v>
      </c>
      <c r="C300" s="274" t="s">
        <v>856</v>
      </c>
      <c r="D300" s="265" t="s">
        <v>647</v>
      </c>
      <c r="E300" s="275">
        <v>32</v>
      </c>
      <c r="F300" s="275">
        <v>2</v>
      </c>
      <c r="G300" s="276">
        <v>64</v>
      </c>
      <c r="H300" s="198">
        <v>2.2070000000000003</v>
      </c>
      <c r="I300" s="190">
        <f t="shared" si="37"/>
        <v>2.9794500000000004</v>
      </c>
      <c r="J300" s="195">
        <v>0.199</v>
      </c>
      <c r="K300" s="174">
        <f t="shared" si="31"/>
        <v>0.199</v>
      </c>
      <c r="L300" s="292">
        <v>0</v>
      </c>
      <c r="M300" s="305">
        <f t="shared" si="34"/>
        <v>0</v>
      </c>
      <c r="N300" s="197">
        <f t="shared" si="35"/>
        <v>3.17845</v>
      </c>
      <c r="O300" s="197">
        <f t="shared" si="36"/>
        <v>0</v>
      </c>
      <c r="P300" s="307">
        <f t="shared" si="32"/>
        <v>0</v>
      </c>
      <c r="Q300" s="200">
        <f t="shared" si="33"/>
        <v>0</v>
      </c>
    </row>
    <row r="301" spans="1:17" s="22" customFormat="1" ht="30" customHeight="1" thickBot="1" thickTop="1">
      <c r="A301" s="191"/>
      <c r="B301" s="205" t="s">
        <v>422</v>
      </c>
      <c r="C301" s="271" t="s">
        <v>856</v>
      </c>
      <c r="D301" s="268"/>
      <c r="E301" s="272">
        <v>50</v>
      </c>
      <c r="F301" s="272">
        <v>2</v>
      </c>
      <c r="G301" s="273">
        <v>100</v>
      </c>
      <c r="H301" s="198">
        <v>1.6650000000000005</v>
      </c>
      <c r="I301" s="190">
        <f t="shared" si="37"/>
        <v>2.247750000000001</v>
      </c>
      <c r="J301" s="195">
        <v>0.199</v>
      </c>
      <c r="K301" s="174">
        <f t="shared" si="31"/>
        <v>0.199</v>
      </c>
      <c r="L301" s="292">
        <v>0</v>
      </c>
      <c r="M301" s="305">
        <f t="shared" si="34"/>
        <v>0</v>
      </c>
      <c r="N301" s="197">
        <f t="shared" si="35"/>
        <v>2.4467500000000006</v>
      </c>
      <c r="O301" s="197">
        <f t="shared" si="36"/>
        <v>0</v>
      </c>
      <c r="P301" s="307">
        <f t="shared" si="32"/>
        <v>0</v>
      </c>
      <c r="Q301" s="200">
        <f t="shared" si="33"/>
        <v>0</v>
      </c>
    </row>
    <row r="302" spans="1:17" s="22" customFormat="1" ht="30" customHeight="1" thickBot="1" thickTop="1">
      <c r="A302" s="191"/>
      <c r="B302" s="207" t="s">
        <v>417</v>
      </c>
      <c r="C302" s="277" t="s">
        <v>857</v>
      </c>
      <c r="D302" s="269" t="s">
        <v>634</v>
      </c>
      <c r="E302" s="278">
        <v>32</v>
      </c>
      <c r="F302" s="278">
        <v>2</v>
      </c>
      <c r="G302" s="279">
        <v>64</v>
      </c>
      <c r="H302" s="198">
        <v>2.2070000000000003</v>
      </c>
      <c r="I302" s="190">
        <f t="shared" si="37"/>
        <v>2.9794500000000004</v>
      </c>
      <c r="J302" s="195">
        <v>0.199</v>
      </c>
      <c r="K302" s="174">
        <f aca="true" t="shared" si="38" ref="K302:K317">SUM(J302:J302)</f>
        <v>0.199</v>
      </c>
      <c r="L302" s="292">
        <v>0</v>
      </c>
      <c r="M302" s="305">
        <f t="shared" si="34"/>
        <v>0</v>
      </c>
      <c r="N302" s="197">
        <f t="shared" si="35"/>
        <v>3.17845</v>
      </c>
      <c r="O302" s="197">
        <f t="shared" si="36"/>
        <v>0</v>
      </c>
      <c r="P302" s="307">
        <f aca="true" t="shared" si="39" ref="P302:P317">(O302-(O302*$Q$9))</f>
        <v>0</v>
      </c>
      <c r="Q302" s="200">
        <f aca="true" t="shared" si="40" ref="Q302:Q317">(O302-(O302*$Q$9)+M302)</f>
        <v>0</v>
      </c>
    </row>
    <row r="303" spans="1:17" s="22" customFormat="1" ht="30" customHeight="1" thickBot="1" thickTop="1">
      <c r="A303" s="191"/>
      <c r="B303" s="207" t="s">
        <v>418</v>
      </c>
      <c r="C303" s="277" t="s">
        <v>857</v>
      </c>
      <c r="D303" s="269" t="s">
        <v>634</v>
      </c>
      <c r="E303" s="278">
        <v>50</v>
      </c>
      <c r="F303" s="278">
        <v>2</v>
      </c>
      <c r="G303" s="279">
        <v>100</v>
      </c>
      <c r="H303" s="198">
        <v>1.6650000000000005</v>
      </c>
      <c r="I303" s="190">
        <f t="shared" si="37"/>
        <v>2.247750000000001</v>
      </c>
      <c r="J303" s="195">
        <v>0.199</v>
      </c>
      <c r="K303" s="174">
        <f t="shared" si="38"/>
        <v>0.199</v>
      </c>
      <c r="L303" s="292">
        <v>0</v>
      </c>
      <c r="M303" s="305">
        <f t="shared" si="34"/>
        <v>0</v>
      </c>
      <c r="N303" s="197">
        <f t="shared" si="35"/>
        <v>2.4467500000000006</v>
      </c>
      <c r="O303" s="197">
        <f t="shared" si="36"/>
        <v>0</v>
      </c>
      <c r="P303" s="307">
        <f t="shared" si="39"/>
        <v>0</v>
      </c>
      <c r="Q303" s="200">
        <f t="shared" si="40"/>
        <v>0</v>
      </c>
    </row>
    <row r="304" spans="1:17" s="22" customFormat="1" ht="30" customHeight="1" thickBot="1" thickTop="1">
      <c r="A304" s="191"/>
      <c r="B304" s="205" t="s">
        <v>419</v>
      </c>
      <c r="C304" s="271" t="s">
        <v>858</v>
      </c>
      <c r="D304" s="268"/>
      <c r="E304" s="272">
        <v>21</v>
      </c>
      <c r="F304" s="272">
        <v>1</v>
      </c>
      <c r="G304" s="273">
        <v>21</v>
      </c>
      <c r="H304" s="198">
        <v>2.2070000000000003</v>
      </c>
      <c r="I304" s="190">
        <f t="shared" si="37"/>
        <v>2.9794500000000004</v>
      </c>
      <c r="J304" s="195">
        <v>0.199</v>
      </c>
      <c r="K304" s="174">
        <f t="shared" si="38"/>
        <v>0.199</v>
      </c>
      <c r="L304" s="292">
        <v>0</v>
      </c>
      <c r="M304" s="305">
        <f t="shared" si="34"/>
        <v>0</v>
      </c>
      <c r="N304" s="197">
        <f t="shared" si="35"/>
        <v>3.17845</v>
      </c>
      <c r="O304" s="197">
        <f t="shared" si="36"/>
        <v>0</v>
      </c>
      <c r="P304" s="307">
        <f t="shared" si="39"/>
        <v>0</v>
      </c>
      <c r="Q304" s="200">
        <f t="shared" si="40"/>
        <v>0</v>
      </c>
    </row>
    <row r="305" spans="1:17" s="22" customFormat="1" ht="30" customHeight="1" thickBot="1" thickTop="1">
      <c r="A305" s="191"/>
      <c r="B305" s="206" t="s">
        <v>420</v>
      </c>
      <c r="C305" s="274" t="s">
        <v>858</v>
      </c>
      <c r="D305" s="265" t="s">
        <v>647</v>
      </c>
      <c r="E305" s="275">
        <v>50</v>
      </c>
      <c r="F305" s="275">
        <v>2</v>
      </c>
      <c r="G305" s="276">
        <v>100</v>
      </c>
      <c r="H305" s="198">
        <v>1.6650000000000005</v>
      </c>
      <c r="I305" s="190">
        <f t="shared" si="37"/>
        <v>2.247750000000001</v>
      </c>
      <c r="J305" s="195">
        <v>0.199</v>
      </c>
      <c r="K305" s="174">
        <f t="shared" si="38"/>
        <v>0.199</v>
      </c>
      <c r="L305" s="292">
        <v>0</v>
      </c>
      <c r="M305" s="305">
        <f t="shared" si="34"/>
        <v>0</v>
      </c>
      <c r="N305" s="197">
        <f t="shared" si="35"/>
        <v>2.4467500000000006</v>
      </c>
      <c r="O305" s="197">
        <f t="shared" si="36"/>
        <v>0</v>
      </c>
      <c r="P305" s="307">
        <f t="shared" si="39"/>
        <v>0</v>
      </c>
      <c r="Q305" s="200">
        <f t="shared" si="40"/>
        <v>0</v>
      </c>
    </row>
    <row r="306" spans="1:17" s="22" customFormat="1" ht="30" customHeight="1" thickBot="1" thickTop="1">
      <c r="A306" s="191"/>
      <c r="B306" s="205" t="s">
        <v>414</v>
      </c>
      <c r="C306" s="271" t="s">
        <v>859</v>
      </c>
      <c r="D306" s="268"/>
      <c r="E306" s="272">
        <v>32</v>
      </c>
      <c r="F306" s="272">
        <v>2</v>
      </c>
      <c r="G306" s="273">
        <v>64</v>
      </c>
      <c r="H306" s="198">
        <v>2.2070000000000003</v>
      </c>
      <c r="I306" s="190">
        <f t="shared" si="37"/>
        <v>2.9794500000000004</v>
      </c>
      <c r="J306" s="195">
        <v>0.199</v>
      </c>
      <c r="K306" s="174">
        <f t="shared" si="38"/>
        <v>0.199</v>
      </c>
      <c r="L306" s="292">
        <v>0</v>
      </c>
      <c r="M306" s="305">
        <f t="shared" si="34"/>
        <v>0</v>
      </c>
      <c r="N306" s="197">
        <f t="shared" si="35"/>
        <v>3.17845</v>
      </c>
      <c r="O306" s="197">
        <f t="shared" si="36"/>
        <v>0</v>
      </c>
      <c r="P306" s="307">
        <f t="shared" si="39"/>
        <v>0</v>
      </c>
      <c r="Q306" s="200">
        <f t="shared" si="40"/>
        <v>0</v>
      </c>
    </row>
    <row r="307" spans="1:17" s="22" customFormat="1" ht="30" customHeight="1" thickBot="1" thickTop="1">
      <c r="A307" s="191"/>
      <c r="B307" s="205" t="s">
        <v>413</v>
      </c>
      <c r="C307" s="271" t="s">
        <v>859</v>
      </c>
      <c r="D307" s="268"/>
      <c r="E307" s="272">
        <v>50</v>
      </c>
      <c r="F307" s="272">
        <v>2</v>
      </c>
      <c r="G307" s="273">
        <v>100</v>
      </c>
      <c r="H307" s="198">
        <v>1.6650000000000005</v>
      </c>
      <c r="I307" s="190">
        <f t="shared" si="37"/>
        <v>2.247750000000001</v>
      </c>
      <c r="J307" s="195">
        <v>0.199</v>
      </c>
      <c r="K307" s="174">
        <f t="shared" si="38"/>
        <v>0.199</v>
      </c>
      <c r="L307" s="292">
        <v>0</v>
      </c>
      <c r="M307" s="305">
        <f t="shared" si="34"/>
        <v>0</v>
      </c>
      <c r="N307" s="197">
        <f t="shared" si="35"/>
        <v>2.4467500000000006</v>
      </c>
      <c r="O307" s="197">
        <f t="shared" si="36"/>
        <v>0</v>
      </c>
      <c r="P307" s="307">
        <f t="shared" si="39"/>
        <v>0</v>
      </c>
      <c r="Q307" s="200">
        <f t="shared" si="40"/>
        <v>0</v>
      </c>
    </row>
    <row r="308" spans="1:17" s="22" customFormat="1" ht="30" customHeight="1" thickBot="1" thickTop="1">
      <c r="A308" s="191"/>
      <c r="B308" s="205" t="s">
        <v>415</v>
      </c>
      <c r="C308" s="271" t="s">
        <v>860</v>
      </c>
      <c r="D308" s="268"/>
      <c r="E308" s="272">
        <v>32</v>
      </c>
      <c r="F308" s="272">
        <v>2</v>
      </c>
      <c r="G308" s="273">
        <v>64</v>
      </c>
      <c r="H308" s="198">
        <v>2.2070000000000003</v>
      </c>
      <c r="I308" s="190">
        <f t="shared" si="37"/>
        <v>2.9794500000000004</v>
      </c>
      <c r="J308" s="195">
        <v>0.199</v>
      </c>
      <c r="K308" s="174">
        <f t="shared" si="38"/>
        <v>0.199</v>
      </c>
      <c r="L308" s="292">
        <v>0</v>
      </c>
      <c r="M308" s="305">
        <f t="shared" si="34"/>
        <v>0</v>
      </c>
      <c r="N308" s="197">
        <f t="shared" si="35"/>
        <v>3.17845</v>
      </c>
      <c r="O308" s="197">
        <f t="shared" si="36"/>
        <v>0</v>
      </c>
      <c r="P308" s="307">
        <f t="shared" si="39"/>
        <v>0</v>
      </c>
      <c r="Q308" s="200">
        <f t="shared" si="40"/>
        <v>0</v>
      </c>
    </row>
    <row r="309" spans="1:17" s="22" customFormat="1" ht="30" customHeight="1" thickBot="1" thickTop="1">
      <c r="A309" s="191"/>
      <c r="B309" s="205" t="s">
        <v>416</v>
      </c>
      <c r="C309" s="271" t="s">
        <v>860</v>
      </c>
      <c r="D309" s="268"/>
      <c r="E309" s="272">
        <v>50</v>
      </c>
      <c r="F309" s="272">
        <v>2</v>
      </c>
      <c r="G309" s="273">
        <v>100</v>
      </c>
      <c r="H309" s="198">
        <v>1.6650000000000005</v>
      </c>
      <c r="I309" s="190">
        <f t="shared" si="37"/>
        <v>2.247750000000001</v>
      </c>
      <c r="J309" s="195">
        <v>0.199</v>
      </c>
      <c r="K309" s="174">
        <f t="shared" si="38"/>
        <v>0.199</v>
      </c>
      <c r="L309" s="292">
        <v>0</v>
      </c>
      <c r="M309" s="305">
        <f t="shared" si="34"/>
        <v>0</v>
      </c>
      <c r="N309" s="197">
        <f t="shared" si="35"/>
        <v>2.4467500000000006</v>
      </c>
      <c r="O309" s="197">
        <f t="shared" si="36"/>
        <v>0</v>
      </c>
      <c r="P309" s="307">
        <f t="shared" si="39"/>
        <v>0</v>
      </c>
      <c r="Q309" s="200">
        <f t="shared" si="40"/>
        <v>0</v>
      </c>
    </row>
    <row r="310" spans="1:17" s="22" customFormat="1" ht="30" customHeight="1" thickBot="1" thickTop="1">
      <c r="A310" s="191"/>
      <c r="B310" s="207" t="s">
        <v>423</v>
      </c>
      <c r="C310" s="277" t="s">
        <v>861</v>
      </c>
      <c r="D310" s="269" t="s">
        <v>634</v>
      </c>
      <c r="E310" s="278">
        <v>18</v>
      </c>
      <c r="F310" s="278">
        <v>1</v>
      </c>
      <c r="G310" s="279">
        <v>18</v>
      </c>
      <c r="H310" s="198">
        <v>7.522000000000001</v>
      </c>
      <c r="I310" s="190">
        <f t="shared" si="37"/>
        <v>10.154700000000002</v>
      </c>
      <c r="J310" s="195">
        <v>0.199</v>
      </c>
      <c r="K310" s="174">
        <f t="shared" si="38"/>
        <v>0.199</v>
      </c>
      <c r="L310" s="292">
        <v>0</v>
      </c>
      <c r="M310" s="305">
        <f t="shared" si="34"/>
        <v>0</v>
      </c>
      <c r="N310" s="197">
        <f t="shared" si="35"/>
        <v>10.353700000000002</v>
      </c>
      <c r="O310" s="197">
        <f t="shared" si="36"/>
        <v>0</v>
      </c>
      <c r="P310" s="307">
        <f t="shared" si="39"/>
        <v>0</v>
      </c>
      <c r="Q310" s="200">
        <f t="shared" si="40"/>
        <v>0</v>
      </c>
    </row>
    <row r="311" spans="1:17" s="22" customFormat="1" ht="30" customHeight="1" thickBot="1" thickTop="1">
      <c r="A311" s="191"/>
      <c r="B311" s="205" t="s">
        <v>426</v>
      </c>
      <c r="C311" s="271" t="s">
        <v>862</v>
      </c>
      <c r="D311" s="268"/>
      <c r="E311" s="272">
        <v>18</v>
      </c>
      <c r="F311" s="272">
        <v>1</v>
      </c>
      <c r="G311" s="273">
        <v>18</v>
      </c>
      <c r="H311" s="198">
        <v>7.522000000000001</v>
      </c>
      <c r="I311" s="190">
        <f t="shared" si="37"/>
        <v>10.154700000000002</v>
      </c>
      <c r="J311" s="195">
        <v>0.199</v>
      </c>
      <c r="K311" s="174">
        <f t="shared" si="38"/>
        <v>0.199</v>
      </c>
      <c r="L311" s="292">
        <v>0</v>
      </c>
      <c r="M311" s="305">
        <f t="shared" si="34"/>
        <v>0</v>
      </c>
      <c r="N311" s="197">
        <f t="shared" si="35"/>
        <v>10.353700000000002</v>
      </c>
      <c r="O311" s="197">
        <f t="shared" si="36"/>
        <v>0</v>
      </c>
      <c r="P311" s="307">
        <f t="shared" si="39"/>
        <v>0</v>
      </c>
      <c r="Q311" s="200">
        <f t="shared" si="40"/>
        <v>0</v>
      </c>
    </row>
    <row r="312" spans="1:17" s="22" customFormat="1" ht="30" customHeight="1" thickBot="1" thickTop="1">
      <c r="A312" s="191"/>
      <c r="B312" s="206" t="s">
        <v>640</v>
      </c>
      <c r="C312" s="274" t="s">
        <v>862</v>
      </c>
      <c r="D312" s="265" t="s">
        <v>647</v>
      </c>
      <c r="E312" s="275">
        <v>32</v>
      </c>
      <c r="F312" s="275">
        <v>2</v>
      </c>
      <c r="G312" s="276">
        <v>64</v>
      </c>
      <c r="H312" s="198">
        <v>5.924</v>
      </c>
      <c r="I312" s="190">
        <f t="shared" si="37"/>
        <v>7.997400000000001</v>
      </c>
      <c r="J312" s="195">
        <v>0.199</v>
      </c>
      <c r="K312" s="174">
        <f t="shared" si="38"/>
        <v>0.199</v>
      </c>
      <c r="L312" s="292">
        <v>0</v>
      </c>
      <c r="M312" s="305">
        <f t="shared" si="34"/>
        <v>0</v>
      </c>
      <c r="N312" s="197">
        <f t="shared" si="35"/>
        <v>8.1964</v>
      </c>
      <c r="O312" s="197">
        <f t="shared" si="36"/>
        <v>0</v>
      </c>
      <c r="P312" s="307">
        <f t="shared" si="39"/>
        <v>0</v>
      </c>
      <c r="Q312" s="200">
        <f t="shared" si="40"/>
        <v>0</v>
      </c>
    </row>
    <row r="313" spans="1:17" s="22" customFormat="1" ht="30" customHeight="1" thickBot="1" thickTop="1">
      <c r="A313" s="191"/>
      <c r="B313" s="207" t="s">
        <v>424</v>
      </c>
      <c r="C313" s="277" t="s">
        <v>863</v>
      </c>
      <c r="D313" s="269" t="s">
        <v>634</v>
      </c>
      <c r="E313" s="278">
        <v>18</v>
      </c>
      <c r="F313" s="278">
        <v>1</v>
      </c>
      <c r="G313" s="279">
        <v>18</v>
      </c>
      <c r="H313" s="198">
        <v>5.703</v>
      </c>
      <c r="I313" s="190">
        <f t="shared" si="37"/>
        <v>7.699050000000001</v>
      </c>
      <c r="J313" s="195">
        <v>0.199</v>
      </c>
      <c r="K313" s="174">
        <f t="shared" si="38"/>
        <v>0.199</v>
      </c>
      <c r="L313" s="292">
        <v>0</v>
      </c>
      <c r="M313" s="305">
        <f t="shared" si="34"/>
        <v>0</v>
      </c>
      <c r="N313" s="197">
        <f t="shared" si="35"/>
        <v>7.8980500000000005</v>
      </c>
      <c r="O313" s="197">
        <f t="shared" si="36"/>
        <v>0</v>
      </c>
      <c r="P313" s="307">
        <f t="shared" si="39"/>
        <v>0</v>
      </c>
      <c r="Q313" s="200">
        <f t="shared" si="40"/>
        <v>0</v>
      </c>
    </row>
    <row r="314" spans="1:17" s="22" customFormat="1" ht="30" customHeight="1" thickBot="1" thickTop="1">
      <c r="A314" s="191"/>
      <c r="B314" s="207" t="s">
        <v>641</v>
      </c>
      <c r="C314" s="277" t="s">
        <v>863</v>
      </c>
      <c r="D314" s="269" t="s">
        <v>634</v>
      </c>
      <c r="E314" s="278">
        <v>32</v>
      </c>
      <c r="F314" s="278">
        <v>2</v>
      </c>
      <c r="G314" s="279">
        <v>64</v>
      </c>
      <c r="H314" s="198">
        <v>4.464</v>
      </c>
      <c r="I314" s="190">
        <f t="shared" si="37"/>
        <v>6.026400000000001</v>
      </c>
      <c r="J314" s="195">
        <v>0.199</v>
      </c>
      <c r="K314" s="174">
        <f t="shared" si="38"/>
        <v>0.199</v>
      </c>
      <c r="L314" s="292">
        <v>0</v>
      </c>
      <c r="M314" s="305">
        <f t="shared" si="34"/>
        <v>0</v>
      </c>
      <c r="N314" s="197">
        <f t="shared" si="35"/>
        <v>6.2254000000000005</v>
      </c>
      <c r="O314" s="197">
        <f t="shared" si="36"/>
        <v>0</v>
      </c>
      <c r="P314" s="307">
        <f t="shared" si="39"/>
        <v>0</v>
      </c>
      <c r="Q314" s="200">
        <f t="shared" si="40"/>
        <v>0</v>
      </c>
    </row>
    <row r="315" spans="1:17" s="22" customFormat="1" ht="30" customHeight="1" thickBot="1" thickTop="1">
      <c r="A315" s="191"/>
      <c r="B315" s="207" t="s">
        <v>425</v>
      </c>
      <c r="C315" s="277" t="s">
        <v>864</v>
      </c>
      <c r="D315" s="269" t="s">
        <v>634</v>
      </c>
      <c r="E315" s="278">
        <v>18</v>
      </c>
      <c r="F315" s="278">
        <v>1</v>
      </c>
      <c r="G315" s="279">
        <v>18</v>
      </c>
      <c r="H315" s="198">
        <v>7.705000000000001</v>
      </c>
      <c r="I315" s="190">
        <f t="shared" si="37"/>
        <v>10.401750000000002</v>
      </c>
      <c r="J315" s="195">
        <v>0.199</v>
      </c>
      <c r="K315" s="174">
        <f t="shared" si="38"/>
        <v>0.199</v>
      </c>
      <c r="L315" s="292">
        <v>0</v>
      </c>
      <c r="M315" s="305">
        <f t="shared" si="34"/>
        <v>0</v>
      </c>
      <c r="N315" s="197">
        <f t="shared" si="35"/>
        <v>10.600750000000001</v>
      </c>
      <c r="O315" s="197">
        <f t="shared" si="36"/>
        <v>0</v>
      </c>
      <c r="P315" s="307">
        <f t="shared" si="39"/>
        <v>0</v>
      </c>
      <c r="Q315" s="200">
        <f t="shared" si="40"/>
        <v>0</v>
      </c>
    </row>
    <row r="316" spans="1:17" s="22" customFormat="1" ht="30" customHeight="1" thickBot="1" thickTop="1">
      <c r="A316" s="191"/>
      <c r="B316" s="207" t="s">
        <v>642</v>
      </c>
      <c r="C316" s="277" t="s">
        <v>864</v>
      </c>
      <c r="D316" s="269" t="s">
        <v>634</v>
      </c>
      <c r="E316" s="278">
        <v>32</v>
      </c>
      <c r="F316" s="278">
        <v>2</v>
      </c>
      <c r="G316" s="279">
        <v>64</v>
      </c>
      <c r="H316" s="198">
        <v>6.063999999999999</v>
      </c>
      <c r="I316" s="190">
        <f t="shared" si="37"/>
        <v>8.186399999999999</v>
      </c>
      <c r="J316" s="195">
        <v>0.199</v>
      </c>
      <c r="K316" s="174">
        <f t="shared" si="38"/>
        <v>0.199</v>
      </c>
      <c r="L316" s="292">
        <v>0</v>
      </c>
      <c r="M316" s="305">
        <f t="shared" si="34"/>
        <v>0</v>
      </c>
      <c r="N316" s="197">
        <f t="shared" si="35"/>
        <v>8.385399999999999</v>
      </c>
      <c r="O316" s="197">
        <f t="shared" si="36"/>
        <v>0</v>
      </c>
      <c r="P316" s="307">
        <f t="shared" si="39"/>
        <v>0</v>
      </c>
      <c r="Q316" s="200">
        <f t="shared" si="40"/>
        <v>0</v>
      </c>
    </row>
    <row r="317" spans="1:17" s="22" customFormat="1" ht="30" customHeight="1" thickBot="1" thickTop="1">
      <c r="A317" s="191"/>
      <c r="B317" s="293" t="s">
        <v>427</v>
      </c>
      <c r="C317" s="294" t="s">
        <v>865</v>
      </c>
      <c r="D317" s="295"/>
      <c r="E317" s="296">
        <v>18</v>
      </c>
      <c r="F317" s="296">
        <v>1</v>
      </c>
      <c r="G317" s="297">
        <v>18</v>
      </c>
      <c r="H317" s="298">
        <v>5.672000000000001</v>
      </c>
      <c r="I317" s="299">
        <f t="shared" si="37"/>
        <v>7.657200000000001</v>
      </c>
      <c r="J317" s="300">
        <v>0.199</v>
      </c>
      <c r="K317" s="301">
        <f t="shared" si="38"/>
        <v>0.199</v>
      </c>
      <c r="L317" s="302">
        <v>0</v>
      </c>
      <c r="M317" s="305">
        <f t="shared" si="34"/>
        <v>0</v>
      </c>
      <c r="N317" s="197">
        <f t="shared" si="35"/>
        <v>7.856200000000001</v>
      </c>
      <c r="O317" s="197">
        <f t="shared" si="36"/>
        <v>0</v>
      </c>
      <c r="P317" s="307">
        <f t="shared" si="39"/>
        <v>0</v>
      </c>
      <c r="Q317" s="200">
        <f t="shared" si="40"/>
        <v>0</v>
      </c>
    </row>
    <row r="318" spans="1:17" ht="45" customHeight="1" thickBot="1" thickTop="1">
      <c r="A318" s="187">
        <f>SUM(A12:A317)</f>
        <v>0</v>
      </c>
      <c r="B318" s="344"/>
      <c r="C318" s="345"/>
      <c r="D318" s="345"/>
      <c r="E318" s="345"/>
      <c r="F318" s="345"/>
      <c r="G318" s="345"/>
      <c r="H318" s="345"/>
      <c r="I318" s="345"/>
      <c r="J318" s="345"/>
      <c r="K318" s="345"/>
      <c r="L318" s="346"/>
      <c r="M318" s="303">
        <f>SUM(M12:M317)</f>
        <v>0</v>
      </c>
      <c r="N318" s="168"/>
      <c r="O318" s="304">
        <f>SUM(O12:O317)</f>
        <v>0</v>
      </c>
      <c r="P318" s="304">
        <f>SUM(P12:P317)</f>
        <v>0</v>
      </c>
      <c r="Q318" s="304">
        <f>SUM(Q12:Q317)</f>
        <v>0</v>
      </c>
    </row>
    <row r="319" ht="13.5" thickTop="1"/>
  </sheetData>
  <sheetProtection password="CA63" sheet="1" insertColumns="0" insertRows="0" selectLockedCells="1" sort="0"/>
  <mergeCells count="12">
    <mergeCell ref="C2:M2"/>
    <mergeCell ref="C1:M1"/>
    <mergeCell ref="C5:M5"/>
    <mergeCell ref="C6:M6"/>
    <mergeCell ref="A3:M3"/>
    <mergeCell ref="N9:P9"/>
    <mergeCell ref="C7:M7"/>
    <mergeCell ref="C8:M8"/>
    <mergeCell ref="C9:M9"/>
    <mergeCell ref="A10:M10"/>
    <mergeCell ref="B318:L318"/>
    <mergeCell ref="C4:M4"/>
  </mergeCells>
  <hyperlinks>
    <hyperlink ref="C6" r:id="rId1" display="INFO@ZYROMSKI.COM"/>
    <hyperlink ref="C7" r:id="rId2" display="WWW.ZYROMSKI.COM"/>
  </hyperlinks>
  <printOptions horizontalCentered="1"/>
  <pageMargins left="0.7" right="0.7" top="0.75" bottom="0.75" header="0.3" footer="0.3"/>
  <pageSetup fitToHeight="0" fitToWidth="1" horizontalDpi="600" verticalDpi="600" orientation="portrait" scale="33" r:id="rId4"/>
  <headerFooter>
    <oddFooter>&amp;CPage &amp;P de &amp;N</oddFooter>
  </headerFooter>
  <rowBreaks count="5" manualBreakCount="5">
    <brk id="69" max="16" man="1"/>
    <brk id="126" max="16" man="1"/>
    <brk id="183" max="16" man="1"/>
    <brk id="240" max="16" man="1"/>
    <brk id="297" max="1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7.28125" style="0" bestFit="1" customWidth="1"/>
    <col min="3" max="3" width="67.28125" style="0" bestFit="1" customWidth="1"/>
    <col min="7" max="7" width="0" style="0" hidden="1" customWidth="1"/>
    <col min="8" max="8" width="12.00390625" style="0" customWidth="1"/>
    <col min="9" max="9" width="15.8515625" style="0" customWidth="1"/>
  </cols>
  <sheetData>
    <row r="1" spans="2:9" ht="41.25" thickBot="1">
      <c r="B1" s="209" t="s">
        <v>429</v>
      </c>
      <c r="C1" s="210" t="s">
        <v>2</v>
      </c>
      <c r="D1" s="211" t="s">
        <v>430</v>
      </c>
      <c r="E1" s="212" t="s">
        <v>431</v>
      </c>
      <c r="F1" s="213" t="s">
        <v>432</v>
      </c>
      <c r="G1" s="214" t="s">
        <v>443</v>
      </c>
      <c r="H1" s="286" t="s">
        <v>867</v>
      </c>
      <c r="I1" s="286" t="s">
        <v>868</v>
      </c>
    </row>
    <row r="2" spans="2:7" ht="24" thickBot="1">
      <c r="B2" s="215"/>
      <c r="C2" s="216"/>
      <c r="D2" s="217"/>
      <c r="E2" s="217"/>
      <c r="F2" s="218"/>
      <c r="G2" s="219"/>
    </row>
    <row r="3" spans="1:7" ht="27" thickBot="1" thickTop="1">
      <c r="A3" s="282" t="s">
        <v>866</v>
      </c>
      <c r="B3" s="372" t="s">
        <v>433</v>
      </c>
      <c r="C3" s="373"/>
      <c r="D3" s="220"/>
      <c r="E3" s="220"/>
      <c r="F3" s="220"/>
      <c r="G3" s="220"/>
    </row>
    <row r="4" spans="2:7" ht="24" thickBot="1" thickTop="1">
      <c r="B4" s="221" t="s">
        <v>434</v>
      </c>
      <c r="C4" s="222" t="s">
        <v>444</v>
      </c>
      <c r="D4" s="220"/>
      <c r="E4" s="220"/>
      <c r="F4" s="220"/>
      <c r="G4" s="220"/>
    </row>
    <row r="5" spans="1:9" ht="24" thickTop="1">
      <c r="A5" s="363"/>
      <c r="B5" s="283">
        <v>6</v>
      </c>
      <c r="C5" s="224" t="s">
        <v>445</v>
      </c>
      <c r="D5" s="376">
        <v>18</v>
      </c>
      <c r="E5" s="376">
        <v>1</v>
      </c>
      <c r="F5" s="376">
        <v>18</v>
      </c>
      <c r="G5" s="379">
        <v>196.72</v>
      </c>
      <c r="H5" s="358">
        <f>G5*1.35</f>
        <v>265.572</v>
      </c>
      <c r="I5" s="358">
        <f>A5*H5</f>
        <v>0</v>
      </c>
    </row>
    <row r="6" spans="1:9" ht="23.25">
      <c r="A6" s="364"/>
      <c r="B6" s="284">
        <v>6</v>
      </c>
      <c r="C6" s="226" t="s">
        <v>446</v>
      </c>
      <c r="D6" s="377"/>
      <c r="E6" s="377"/>
      <c r="F6" s="377"/>
      <c r="G6" s="380"/>
      <c r="H6" s="361"/>
      <c r="I6" s="359"/>
    </row>
    <row r="7" spans="1:9" ht="24" thickBot="1">
      <c r="A7" s="365"/>
      <c r="B7" s="285">
        <v>6</v>
      </c>
      <c r="C7" s="228" t="s">
        <v>447</v>
      </c>
      <c r="D7" s="378"/>
      <c r="E7" s="378"/>
      <c r="F7" s="378"/>
      <c r="G7" s="381"/>
      <c r="H7" s="362"/>
      <c r="I7" s="360"/>
    </row>
    <row r="8" spans="2:7" ht="24" thickTop="1">
      <c r="B8" s="229"/>
      <c r="C8" s="230"/>
      <c r="D8" s="231"/>
      <c r="E8" s="231"/>
      <c r="F8" s="231"/>
      <c r="G8" s="232"/>
    </row>
    <row r="9" spans="2:7" ht="24" thickBot="1">
      <c r="B9" s="221" t="s">
        <v>435</v>
      </c>
      <c r="C9" s="222" t="s">
        <v>448</v>
      </c>
      <c r="D9" s="220"/>
      <c r="E9" s="220"/>
      <c r="F9" s="220"/>
      <c r="G9" s="220"/>
    </row>
    <row r="10" spans="1:9" ht="24" thickTop="1">
      <c r="A10" s="363"/>
      <c r="B10" s="223">
        <v>6</v>
      </c>
      <c r="C10" s="233" t="s">
        <v>449</v>
      </c>
      <c r="D10" s="382">
        <v>18</v>
      </c>
      <c r="E10" s="382">
        <v>1</v>
      </c>
      <c r="F10" s="382">
        <v>18</v>
      </c>
      <c r="G10" s="369">
        <v>225.53</v>
      </c>
      <c r="H10" s="358">
        <f>G10*1.35</f>
        <v>304.4655</v>
      </c>
      <c r="I10" s="358">
        <f>A10*H10</f>
        <v>0</v>
      </c>
    </row>
    <row r="11" spans="1:9" ht="23.25">
      <c r="A11" s="364"/>
      <c r="B11" s="225">
        <v>6</v>
      </c>
      <c r="C11" s="226" t="s">
        <v>450</v>
      </c>
      <c r="D11" s="383"/>
      <c r="E11" s="383"/>
      <c r="F11" s="383"/>
      <c r="G11" s="370"/>
      <c r="H11" s="361"/>
      <c r="I11" s="359"/>
    </row>
    <row r="12" spans="1:9" ht="24" thickBot="1">
      <c r="A12" s="365"/>
      <c r="B12" s="227">
        <v>6</v>
      </c>
      <c r="C12" s="228" t="s">
        <v>451</v>
      </c>
      <c r="D12" s="384"/>
      <c r="E12" s="384"/>
      <c r="F12" s="384"/>
      <c r="G12" s="371"/>
      <c r="H12" s="362"/>
      <c r="I12" s="360"/>
    </row>
    <row r="13" spans="2:7" ht="21" thickTop="1">
      <c r="B13" s="215"/>
      <c r="C13" s="234"/>
      <c r="D13" s="235"/>
      <c r="E13" s="231"/>
      <c r="F13" s="236"/>
      <c r="G13" s="237"/>
    </row>
    <row r="14" spans="2:7" ht="24" thickBot="1">
      <c r="B14" s="221" t="s">
        <v>436</v>
      </c>
      <c r="C14" s="222" t="s">
        <v>452</v>
      </c>
      <c r="D14" s="220"/>
      <c r="E14" s="220"/>
      <c r="F14" s="220"/>
      <c r="G14" s="220"/>
    </row>
    <row r="15" spans="1:9" ht="24" thickTop="1">
      <c r="A15" s="363"/>
      <c r="B15" s="238">
        <v>6</v>
      </c>
      <c r="C15" s="224" t="s">
        <v>453</v>
      </c>
      <c r="D15" s="366">
        <v>18</v>
      </c>
      <c r="E15" s="366">
        <v>1</v>
      </c>
      <c r="F15" s="366">
        <v>18</v>
      </c>
      <c r="G15" s="369">
        <v>225.53</v>
      </c>
      <c r="H15" s="358">
        <f>G15*1.35</f>
        <v>304.4655</v>
      </c>
      <c r="I15" s="358">
        <f>A15*H15</f>
        <v>0</v>
      </c>
    </row>
    <row r="16" spans="1:9" ht="23.25">
      <c r="A16" s="364"/>
      <c r="B16" s="225">
        <v>6</v>
      </c>
      <c r="C16" s="239" t="s">
        <v>454</v>
      </c>
      <c r="D16" s="367"/>
      <c r="E16" s="367"/>
      <c r="F16" s="367"/>
      <c r="G16" s="370"/>
      <c r="H16" s="361"/>
      <c r="I16" s="359"/>
    </row>
    <row r="17" spans="1:9" ht="24" thickBot="1">
      <c r="A17" s="365"/>
      <c r="B17" s="227">
        <v>6</v>
      </c>
      <c r="C17" s="228" t="s">
        <v>455</v>
      </c>
      <c r="D17" s="368"/>
      <c r="E17" s="368"/>
      <c r="F17" s="368"/>
      <c r="G17" s="371"/>
      <c r="H17" s="362"/>
      <c r="I17" s="360"/>
    </row>
    <row r="18" spans="2:7" ht="24" thickTop="1">
      <c r="B18" s="240"/>
      <c r="C18" s="216"/>
      <c r="D18" s="241"/>
      <c r="E18" s="241"/>
      <c r="F18" s="242"/>
      <c r="G18" s="219"/>
    </row>
    <row r="19" spans="2:7" ht="21" thickBot="1">
      <c r="B19" s="243"/>
      <c r="C19" s="244"/>
      <c r="D19" s="241"/>
      <c r="E19" s="241"/>
      <c r="F19" s="242"/>
      <c r="G19" s="219"/>
    </row>
    <row r="20" spans="1:7" ht="27" thickBot="1" thickTop="1">
      <c r="A20" s="281"/>
      <c r="B20" s="372" t="s">
        <v>437</v>
      </c>
      <c r="C20" s="373"/>
      <c r="D20" s="245"/>
      <c r="E20" s="245"/>
      <c r="F20" s="245"/>
      <c r="G20" s="220"/>
    </row>
    <row r="21" spans="2:7" ht="21.75" thickBot="1" thickTop="1">
      <c r="B21" s="221" t="s">
        <v>438</v>
      </c>
      <c r="C21" s="222" t="s">
        <v>456</v>
      </c>
      <c r="D21" s="245"/>
      <c r="E21" s="245"/>
      <c r="F21" s="245"/>
      <c r="G21" s="220"/>
    </row>
    <row r="22" spans="1:9" ht="24" thickTop="1">
      <c r="A22" s="363"/>
      <c r="B22" s="223">
        <v>7</v>
      </c>
      <c r="C22" s="233" t="s">
        <v>457</v>
      </c>
      <c r="D22" s="366">
        <v>21</v>
      </c>
      <c r="E22" s="366">
        <v>1</v>
      </c>
      <c r="F22" s="366">
        <v>21</v>
      </c>
      <c r="G22" s="369">
        <v>164.46</v>
      </c>
      <c r="H22" s="358">
        <f>G22*1.35</f>
        <v>222.02100000000002</v>
      </c>
      <c r="I22" s="358">
        <f>A22*H22</f>
        <v>0</v>
      </c>
    </row>
    <row r="23" spans="1:9" ht="23.25">
      <c r="A23" s="364"/>
      <c r="B23" s="225">
        <v>7</v>
      </c>
      <c r="C23" s="246" t="s">
        <v>458</v>
      </c>
      <c r="D23" s="367"/>
      <c r="E23" s="367"/>
      <c r="F23" s="367"/>
      <c r="G23" s="370"/>
      <c r="H23" s="361"/>
      <c r="I23" s="359"/>
    </row>
    <row r="24" spans="1:9" ht="24" thickBot="1">
      <c r="A24" s="365"/>
      <c r="B24" s="227">
        <v>7</v>
      </c>
      <c r="C24" s="247" t="s">
        <v>459</v>
      </c>
      <c r="D24" s="368"/>
      <c r="E24" s="368"/>
      <c r="F24" s="368"/>
      <c r="G24" s="371"/>
      <c r="H24" s="362"/>
      <c r="I24" s="360"/>
    </row>
    <row r="25" spans="2:7" ht="21.75" thickBot="1" thickTop="1">
      <c r="B25" s="229"/>
      <c r="C25" s="234"/>
      <c r="D25" s="248"/>
      <c r="E25" s="248"/>
      <c r="F25" s="248"/>
      <c r="G25" s="237"/>
    </row>
    <row r="26" spans="1:7" ht="27" thickBot="1" thickTop="1">
      <c r="A26" s="281"/>
      <c r="B26" s="372" t="s">
        <v>439</v>
      </c>
      <c r="C26" s="373"/>
      <c r="D26" s="245"/>
      <c r="E26" s="245"/>
      <c r="F26" s="245"/>
      <c r="G26" s="237"/>
    </row>
    <row r="27" spans="2:7" ht="21.75" thickBot="1" thickTop="1">
      <c r="B27" s="221" t="s">
        <v>440</v>
      </c>
      <c r="C27" s="249" t="s">
        <v>460</v>
      </c>
      <c r="D27" s="245"/>
      <c r="E27" s="245"/>
      <c r="F27" s="245"/>
      <c r="G27" s="250"/>
    </row>
    <row r="28" spans="1:9" ht="24" thickTop="1">
      <c r="A28" s="363"/>
      <c r="B28" s="223">
        <v>10</v>
      </c>
      <c r="C28" s="233" t="s">
        <v>461</v>
      </c>
      <c r="D28" s="366">
        <v>32</v>
      </c>
      <c r="E28" s="366">
        <v>2</v>
      </c>
      <c r="F28" s="366">
        <v>64</v>
      </c>
      <c r="G28" s="369">
        <v>133.86</v>
      </c>
      <c r="H28" s="358">
        <f>G28*1.35</f>
        <v>180.71100000000004</v>
      </c>
      <c r="I28" s="358">
        <f>A28*H28</f>
        <v>0</v>
      </c>
    </row>
    <row r="29" spans="1:9" ht="23.25">
      <c r="A29" s="364"/>
      <c r="B29" s="225">
        <v>10</v>
      </c>
      <c r="C29" s="251" t="s">
        <v>462</v>
      </c>
      <c r="D29" s="367"/>
      <c r="E29" s="367"/>
      <c r="F29" s="367"/>
      <c r="G29" s="374"/>
      <c r="H29" s="361"/>
      <c r="I29" s="359"/>
    </row>
    <row r="30" spans="1:9" ht="24" thickBot="1">
      <c r="A30" s="365"/>
      <c r="B30" s="227">
        <v>12</v>
      </c>
      <c r="C30" s="247" t="s">
        <v>463</v>
      </c>
      <c r="D30" s="368"/>
      <c r="E30" s="368"/>
      <c r="F30" s="368"/>
      <c r="G30" s="375"/>
      <c r="H30" s="362"/>
      <c r="I30" s="360"/>
    </row>
    <row r="31" spans="2:7" ht="21.75" thickBot="1" thickTop="1">
      <c r="B31" s="229"/>
      <c r="C31" s="234"/>
      <c r="D31" s="248"/>
      <c r="E31" s="248"/>
      <c r="F31" s="248"/>
      <c r="G31" s="237"/>
    </row>
    <row r="32" spans="1:7" ht="27" thickBot="1" thickTop="1">
      <c r="A32" s="281"/>
      <c r="B32" s="372" t="s">
        <v>441</v>
      </c>
      <c r="C32" s="373"/>
      <c r="D32" s="245"/>
      <c r="E32" s="245"/>
      <c r="F32" s="245"/>
      <c r="G32" s="250"/>
    </row>
    <row r="33" spans="2:7" ht="21.75" thickBot="1" thickTop="1">
      <c r="B33" s="221" t="s">
        <v>442</v>
      </c>
      <c r="C33" s="222" t="s">
        <v>464</v>
      </c>
      <c r="D33" s="252"/>
      <c r="E33" s="252"/>
      <c r="F33" s="248"/>
      <c r="G33" s="237"/>
    </row>
    <row r="34" spans="1:9" ht="21" thickTop="1">
      <c r="A34" s="363"/>
      <c r="B34" s="223">
        <v>8</v>
      </c>
      <c r="C34" s="253" t="s">
        <v>465</v>
      </c>
      <c r="D34" s="366">
        <v>32</v>
      </c>
      <c r="E34" s="366">
        <v>2</v>
      </c>
      <c r="F34" s="366">
        <v>64</v>
      </c>
      <c r="G34" s="369">
        <v>124.51</v>
      </c>
      <c r="H34" s="358">
        <f>G34*1.35</f>
        <v>168.0885</v>
      </c>
      <c r="I34" s="358">
        <f>A34*H34</f>
        <v>0</v>
      </c>
    </row>
    <row r="35" spans="1:9" ht="21">
      <c r="A35" s="364"/>
      <c r="B35" s="225">
        <v>8</v>
      </c>
      <c r="C35" s="251" t="s">
        <v>466</v>
      </c>
      <c r="D35" s="367"/>
      <c r="E35" s="367"/>
      <c r="F35" s="367"/>
      <c r="G35" s="370"/>
      <c r="H35" s="361"/>
      <c r="I35" s="361"/>
    </row>
    <row r="36" spans="1:9" ht="21">
      <c r="A36" s="364"/>
      <c r="B36" s="225">
        <v>8</v>
      </c>
      <c r="C36" s="246" t="s">
        <v>467</v>
      </c>
      <c r="D36" s="367"/>
      <c r="E36" s="367"/>
      <c r="F36" s="367"/>
      <c r="G36" s="370"/>
      <c r="H36" s="361"/>
      <c r="I36" s="361"/>
    </row>
    <row r="37" spans="1:9" ht="21" thickBot="1">
      <c r="A37" s="365"/>
      <c r="B37" s="227">
        <v>8</v>
      </c>
      <c r="C37" s="247" t="s">
        <v>468</v>
      </c>
      <c r="D37" s="368"/>
      <c r="E37" s="368"/>
      <c r="F37" s="368"/>
      <c r="G37" s="371"/>
      <c r="H37" s="362"/>
      <c r="I37" s="362"/>
    </row>
    <row r="38" ht="13.5" thickTop="1"/>
  </sheetData>
  <sheetProtection password="CA63" sheet="1"/>
  <mergeCells count="46">
    <mergeCell ref="B3:C3"/>
    <mergeCell ref="D5:D7"/>
    <mergeCell ref="E5:E7"/>
    <mergeCell ref="F5:F7"/>
    <mergeCell ref="G5:G7"/>
    <mergeCell ref="D10:D12"/>
    <mergeCell ref="E10:E12"/>
    <mergeCell ref="F10:F12"/>
    <mergeCell ref="G10:G12"/>
    <mergeCell ref="D15:D17"/>
    <mergeCell ref="E15:E17"/>
    <mergeCell ref="F15:F17"/>
    <mergeCell ref="G15:G17"/>
    <mergeCell ref="B20:C20"/>
    <mergeCell ref="D22:D24"/>
    <mergeCell ref="E22:E24"/>
    <mergeCell ref="F22:F24"/>
    <mergeCell ref="G22:G24"/>
    <mergeCell ref="D34:D37"/>
    <mergeCell ref="E34:E37"/>
    <mergeCell ref="F34:F37"/>
    <mergeCell ref="G34:G37"/>
    <mergeCell ref="B26:C26"/>
    <mergeCell ref="D28:D30"/>
    <mergeCell ref="E28:E30"/>
    <mergeCell ref="F28:F30"/>
    <mergeCell ref="G28:G30"/>
    <mergeCell ref="B32:C32"/>
    <mergeCell ref="H5:H7"/>
    <mergeCell ref="H10:H12"/>
    <mergeCell ref="H15:H17"/>
    <mergeCell ref="H22:H24"/>
    <mergeCell ref="H28:H30"/>
    <mergeCell ref="H34:H37"/>
    <mergeCell ref="A5:A7"/>
    <mergeCell ref="A10:A12"/>
    <mergeCell ref="A15:A17"/>
    <mergeCell ref="A22:A24"/>
    <mergeCell ref="A28:A30"/>
    <mergeCell ref="A34:A37"/>
    <mergeCell ref="I5:I7"/>
    <mergeCell ref="I10:I12"/>
    <mergeCell ref="I15:I17"/>
    <mergeCell ref="I22:I24"/>
    <mergeCell ref="I28:I30"/>
    <mergeCell ref="I34:I37"/>
  </mergeCell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7" sqref="C17"/>
    </sheetView>
  </sheetViews>
  <sheetFormatPr defaultColWidth="11.421875" defaultRowHeight="12.75"/>
  <cols>
    <col min="3" max="3" width="25.7109375" style="0" bestFit="1" customWidth="1"/>
  </cols>
  <sheetData>
    <row r="1" spans="1:7" ht="21">
      <c r="A1" s="385" t="s">
        <v>469</v>
      </c>
      <c r="B1" s="385"/>
      <c r="C1" s="385"/>
      <c r="D1" s="385"/>
      <c r="E1" s="385"/>
      <c r="F1" s="385"/>
      <c r="G1" s="385"/>
    </row>
    <row r="2" spans="1:7" ht="27">
      <c r="A2" s="254" t="s">
        <v>470</v>
      </c>
      <c r="B2" s="254" t="s">
        <v>471</v>
      </c>
      <c r="C2" s="255" t="s">
        <v>472</v>
      </c>
      <c r="D2" s="256" t="s">
        <v>473</v>
      </c>
      <c r="E2" s="256" t="s">
        <v>474</v>
      </c>
      <c r="F2" s="256"/>
      <c r="G2" s="256"/>
    </row>
    <row r="3" spans="1:7" ht="15">
      <c r="A3" s="204" t="s">
        <v>475</v>
      </c>
      <c r="B3" s="257">
        <v>14</v>
      </c>
      <c r="C3" s="203" t="s">
        <v>476</v>
      </c>
      <c r="D3" s="258">
        <v>900</v>
      </c>
      <c r="E3" s="258">
        <v>40</v>
      </c>
      <c r="F3" s="258"/>
      <c r="G3" s="258"/>
    </row>
    <row r="4" spans="1:7" ht="15">
      <c r="A4" s="204" t="s">
        <v>477</v>
      </c>
      <c r="B4" s="257" t="s">
        <v>478</v>
      </c>
      <c r="C4" s="203" t="s">
        <v>479</v>
      </c>
      <c r="D4" s="258">
        <v>50</v>
      </c>
      <c r="E4" s="258">
        <v>22</v>
      </c>
      <c r="F4" s="258"/>
      <c r="G4" s="258"/>
    </row>
    <row r="5" spans="1:7" ht="15">
      <c r="A5" s="204" t="s">
        <v>480</v>
      </c>
      <c r="B5" s="257">
        <v>16</v>
      </c>
      <c r="C5" s="203" t="s">
        <v>481</v>
      </c>
      <c r="D5" s="258">
        <v>300</v>
      </c>
      <c r="E5" s="258">
        <v>30</v>
      </c>
      <c r="F5" s="258"/>
      <c r="G5" s="258"/>
    </row>
    <row r="6" spans="1:7" ht="15">
      <c r="A6" s="204" t="s">
        <v>482</v>
      </c>
      <c r="B6" s="257" t="s">
        <v>483</v>
      </c>
      <c r="C6" s="203" t="s">
        <v>484</v>
      </c>
      <c r="D6" s="258">
        <v>50</v>
      </c>
      <c r="E6" s="258">
        <v>22</v>
      </c>
      <c r="F6" s="258"/>
      <c r="G6" s="258"/>
    </row>
    <row r="7" spans="1:7" ht="15">
      <c r="A7" s="204" t="s">
        <v>485</v>
      </c>
      <c r="B7" s="257">
        <v>19</v>
      </c>
      <c r="C7" s="203" t="s">
        <v>486</v>
      </c>
      <c r="D7" s="258">
        <v>200</v>
      </c>
      <c r="E7" s="258">
        <v>35</v>
      </c>
      <c r="F7" s="258"/>
      <c r="G7" s="258"/>
    </row>
    <row r="8" spans="1:7" ht="15">
      <c r="A8" s="204" t="s">
        <v>487</v>
      </c>
      <c r="B8" s="257">
        <v>22</v>
      </c>
      <c r="C8" s="203" t="s">
        <v>488</v>
      </c>
      <c r="D8" s="258">
        <v>100</v>
      </c>
      <c r="E8" s="258">
        <v>20</v>
      </c>
      <c r="F8" s="258"/>
      <c r="G8" s="258"/>
    </row>
  </sheetData>
  <sheetProtection password="C9A3" sheet="1"/>
  <mergeCells count="1">
    <mergeCell ref="A1:G1"/>
  </mergeCells>
  <printOptions/>
  <pageMargins left="0.7" right="0.7" top="0.75" bottom="0.75" header="0.3" footer="0.3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C17" sqref="C17"/>
    </sheetView>
  </sheetViews>
  <sheetFormatPr defaultColWidth="11.421875" defaultRowHeight="12.75"/>
  <cols>
    <col min="3" max="3" width="41.7109375" style="0" bestFit="1" customWidth="1"/>
  </cols>
  <sheetData>
    <row r="1" spans="1:3" ht="12.75">
      <c r="A1" s="386" t="s">
        <v>489</v>
      </c>
      <c r="B1" s="386"/>
      <c r="C1" s="386"/>
    </row>
    <row r="2" spans="1:3" ht="12.75">
      <c r="A2" s="387"/>
      <c r="B2" s="387"/>
      <c r="C2" s="387"/>
    </row>
    <row r="3" spans="1:3" ht="27">
      <c r="A3" s="254" t="s">
        <v>470</v>
      </c>
      <c r="B3" s="254" t="s">
        <v>471</v>
      </c>
      <c r="C3" s="259" t="s">
        <v>472</v>
      </c>
    </row>
    <row r="4" spans="1:3" ht="14.25">
      <c r="A4" s="204" t="s">
        <v>490</v>
      </c>
      <c r="B4" s="258" t="s">
        <v>491</v>
      </c>
      <c r="C4" s="201" t="s">
        <v>492</v>
      </c>
    </row>
    <row r="5" spans="1:3" ht="14.25">
      <c r="A5" s="204" t="s">
        <v>493</v>
      </c>
      <c r="B5" s="258" t="s">
        <v>494</v>
      </c>
      <c r="C5" s="202" t="s">
        <v>495</v>
      </c>
    </row>
    <row r="6" spans="1:3" ht="14.25">
      <c r="A6" s="204" t="s">
        <v>496</v>
      </c>
      <c r="B6" s="258" t="s">
        <v>494</v>
      </c>
      <c r="C6" s="203" t="s">
        <v>497</v>
      </c>
    </row>
    <row r="7" spans="1:3" ht="14.25">
      <c r="A7" s="204" t="s">
        <v>498</v>
      </c>
      <c r="B7" s="258" t="s">
        <v>494</v>
      </c>
      <c r="C7" s="203" t="s">
        <v>499</v>
      </c>
    </row>
    <row r="8" spans="1:3" ht="14.25">
      <c r="A8" s="204" t="s">
        <v>500</v>
      </c>
      <c r="B8" s="258" t="s">
        <v>501</v>
      </c>
      <c r="C8" s="203" t="s">
        <v>499</v>
      </c>
    </row>
    <row r="9" spans="1:3" ht="14.25">
      <c r="A9" s="204" t="s">
        <v>502</v>
      </c>
      <c r="B9" s="258" t="s">
        <v>501</v>
      </c>
      <c r="C9" s="203" t="s">
        <v>503</v>
      </c>
    </row>
    <row r="10" spans="1:3" ht="14.25">
      <c r="A10" s="204" t="s">
        <v>504</v>
      </c>
      <c r="B10" s="258" t="s">
        <v>494</v>
      </c>
      <c r="C10" s="203" t="s">
        <v>505</v>
      </c>
    </row>
    <row r="11" spans="1:3" ht="14.25">
      <c r="A11" s="204" t="s">
        <v>506</v>
      </c>
      <c r="B11" s="258" t="s">
        <v>494</v>
      </c>
      <c r="C11" s="203" t="s">
        <v>507</v>
      </c>
    </row>
    <row r="12" spans="1:3" ht="14.25">
      <c r="A12" s="204" t="s">
        <v>508</v>
      </c>
      <c r="B12" s="258" t="s">
        <v>501</v>
      </c>
      <c r="C12" s="202" t="s">
        <v>509</v>
      </c>
    </row>
    <row r="13" spans="1:3" ht="14.25">
      <c r="A13" s="204" t="s">
        <v>510</v>
      </c>
      <c r="B13" s="258" t="s">
        <v>501</v>
      </c>
      <c r="C13" s="203" t="s">
        <v>511</v>
      </c>
    </row>
    <row r="14" spans="1:3" ht="14.25">
      <c r="A14" s="204" t="s">
        <v>512</v>
      </c>
      <c r="B14" s="258" t="s">
        <v>494</v>
      </c>
      <c r="C14" s="203" t="s">
        <v>513</v>
      </c>
    </row>
    <row r="15" spans="1:3" ht="14.25">
      <c r="A15" s="204" t="s">
        <v>514</v>
      </c>
      <c r="B15" s="258" t="s">
        <v>501</v>
      </c>
      <c r="C15" s="202" t="s">
        <v>95</v>
      </c>
    </row>
    <row r="16" spans="1:3" ht="14.25">
      <c r="A16" s="204" t="s">
        <v>515</v>
      </c>
      <c r="B16" s="258" t="s">
        <v>516</v>
      </c>
      <c r="C16" s="202" t="s">
        <v>101</v>
      </c>
    </row>
    <row r="17" spans="1:3" ht="14.25">
      <c r="A17" s="204" t="s">
        <v>517</v>
      </c>
      <c r="B17" s="258" t="s">
        <v>516</v>
      </c>
      <c r="C17" s="201" t="s">
        <v>518</v>
      </c>
    </row>
    <row r="18" spans="1:3" ht="14.25">
      <c r="A18" s="204" t="s">
        <v>519</v>
      </c>
      <c r="B18" s="258" t="s">
        <v>516</v>
      </c>
      <c r="C18" s="201" t="s">
        <v>520</v>
      </c>
    </row>
    <row r="19" spans="1:3" ht="14.25">
      <c r="A19" s="204" t="s">
        <v>521</v>
      </c>
      <c r="B19" s="258" t="s">
        <v>494</v>
      </c>
      <c r="C19" s="202" t="s">
        <v>102</v>
      </c>
    </row>
    <row r="20" spans="1:3" ht="14.25">
      <c r="A20" s="204" t="s">
        <v>522</v>
      </c>
      <c r="B20" s="258" t="s">
        <v>494</v>
      </c>
      <c r="C20" s="202" t="s">
        <v>103</v>
      </c>
    </row>
    <row r="21" spans="1:3" ht="14.25">
      <c r="A21" s="204" t="s">
        <v>523</v>
      </c>
      <c r="B21" s="258" t="s">
        <v>524</v>
      </c>
      <c r="C21" s="201" t="s">
        <v>525</v>
      </c>
    </row>
    <row r="22" spans="1:3" ht="14.25">
      <c r="A22" s="204" t="s">
        <v>526</v>
      </c>
      <c r="B22" s="258" t="s">
        <v>524</v>
      </c>
      <c r="C22" s="260" t="s">
        <v>527</v>
      </c>
    </row>
    <row r="23" spans="1:3" ht="14.25">
      <c r="A23" s="204" t="s">
        <v>528</v>
      </c>
      <c r="B23" s="258" t="s">
        <v>524</v>
      </c>
      <c r="C23" s="201" t="s">
        <v>529</v>
      </c>
    </row>
    <row r="24" spans="1:3" ht="14.25">
      <c r="A24" s="204" t="s">
        <v>530</v>
      </c>
      <c r="B24" s="258" t="s">
        <v>516</v>
      </c>
      <c r="C24" s="201" t="s">
        <v>531</v>
      </c>
    </row>
    <row r="25" spans="1:3" ht="14.25">
      <c r="A25" s="204" t="s">
        <v>532</v>
      </c>
      <c r="B25" s="258" t="s">
        <v>516</v>
      </c>
      <c r="C25" s="201" t="s">
        <v>533</v>
      </c>
    </row>
    <row r="26" spans="1:3" ht="14.25">
      <c r="A26" s="204" t="s">
        <v>534</v>
      </c>
      <c r="B26" s="258" t="s">
        <v>494</v>
      </c>
      <c r="C26" s="201" t="s">
        <v>535</v>
      </c>
    </row>
    <row r="27" spans="1:3" ht="14.25">
      <c r="A27" s="204" t="s">
        <v>536</v>
      </c>
      <c r="B27" s="258" t="s">
        <v>494</v>
      </c>
      <c r="C27" s="201" t="s">
        <v>537</v>
      </c>
    </row>
    <row r="28" spans="1:3" ht="14.25">
      <c r="A28" s="204" t="s">
        <v>538</v>
      </c>
      <c r="B28" s="258" t="s">
        <v>516</v>
      </c>
      <c r="C28" s="202" t="s">
        <v>104</v>
      </c>
    </row>
    <row r="29" spans="1:3" ht="14.25">
      <c r="A29" s="204" t="s">
        <v>539</v>
      </c>
      <c r="B29" s="258" t="s">
        <v>494</v>
      </c>
      <c r="C29" s="202" t="s">
        <v>540</v>
      </c>
    </row>
    <row r="30" spans="1:3" ht="14.25">
      <c r="A30" s="204" t="s">
        <v>541</v>
      </c>
      <c r="B30" s="258" t="s">
        <v>542</v>
      </c>
      <c r="C30" s="202" t="s">
        <v>540</v>
      </c>
    </row>
    <row r="31" spans="1:3" ht="14.25">
      <c r="A31" s="204" t="s">
        <v>543</v>
      </c>
      <c r="B31" s="258" t="s">
        <v>544</v>
      </c>
      <c r="C31" s="202" t="s">
        <v>545</v>
      </c>
    </row>
    <row r="32" spans="1:3" ht="14.25">
      <c r="A32" s="204" t="s">
        <v>546</v>
      </c>
      <c r="B32" s="258" t="s">
        <v>494</v>
      </c>
      <c r="C32" s="202" t="s">
        <v>547</v>
      </c>
    </row>
    <row r="33" spans="1:3" ht="14.25">
      <c r="A33" s="204" t="s">
        <v>548</v>
      </c>
      <c r="B33" s="258" t="s">
        <v>494</v>
      </c>
      <c r="C33" s="202" t="s">
        <v>549</v>
      </c>
    </row>
    <row r="34" spans="1:3" ht="14.25">
      <c r="A34" s="204" t="s">
        <v>550</v>
      </c>
      <c r="B34" s="258" t="s">
        <v>542</v>
      </c>
      <c r="C34" s="201" t="s">
        <v>551</v>
      </c>
    </row>
    <row r="35" spans="1:3" ht="14.25">
      <c r="A35" s="204"/>
      <c r="B35" s="258"/>
      <c r="C35" s="201" t="s">
        <v>869</v>
      </c>
    </row>
    <row r="36" spans="1:3" ht="14.25">
      <c r="A36" s="204" t="s">
        <v>552</v>
      </c>
      <c r="B36" s="258" t="s">
        <v>516</v>
      </c>
      <c r="C36" s="201" t="s">
        <v>553</v>
      </c>
    </row>
    <row r="37" spans="1:3" ht="14.25">
      <c r="A37" s="204" t="s">
        <v>554</v>
      </c>
      <c r="B37" s="258" t="s">
        <v>516</v>
      </c>
      <c r="C37" s="201" t="s">
        <v>555</v>
      </c>
    </row>
    <row r="38" spans="1:3" ht="14.25">
      <c r="A38" s="204" t="s">
        <v>556</v>
      </c>
      <c r="B38" s="258" t="s">
        <v>516</v>
      </c>
      <c r="C38" s="201" t="s">
        <v>557</v>
      </c>
    </row>
    <row r="39" spans="1:3" ht="14.25">
      <c r="A39" s="204" t="s">
        <v>558</v>
      </c>
      <c r="B39" s="258" t="s">
        <v>516</v>
      </c>
      <c r="C39" s="201" t="s">
        <v>559</v>
      </c>
    </row>
    <row r="40" spans="1:3" ht="14.25">
      <c r="A40" s="204" t="s">
        <v>560</v>
      </c>
      <c r="B40" s="258" t="s">
        <v>524</v>
      </c>
      <c r="C40" s="202" t="s">
        <v>1</v>
      </c>
    </row>
    <row r="41" spans="1:3" ht="14.25">
      <c r="A41" s="204" t="s">
        <v>561</v>
      </c>
      <c r="B41" s="258" t="s">
        <v>501</v>
      </c>
      <c r="C41" s="203" t="s">
        <v>562</v>
      </c>
    </row>
    <row r="42" spans="1:3" ht="14.25">
      <c r="A42" s="204" t="s">
        <v>870</v>
      </c>
      <c r="B42" s="258" t="s">
        <v>501</v>
      </c>
      <c r="C42" s="203" t="s">
        <v>871</v>
      </c>
    </row>
    <row r="43" spans="1:3" ht="14.25">
      <c r="A43" s="204" t="s">
        <v>563</v>
      </c>
      <c r="B43" s="258" t="s">
        <v>501</v>
      </c>
      <c r="C43" s="202" t="s">
        <v>105</v>
      </c>
    </row>
    <row r="44" spans="1:3" ht="14.25">
      <c r="A44" s="204" t="s">
        <v>564</v>
      </c>
      <c r="B44" s="258" t="s">
        <v>501</v>
      </c>
      <c r="C44" s="202" t="s">
        <v>106</v>
      </c>
    </row>
    <row r="45" spans="1:3" ht="14.25">
      <c r="A45" s="204" t="s">
        <v>565</v>
      </c>
      <c r="B45" s="258" t="s">
        <v>501</v>
      </c>
      <c r="C45" s="202" t="s">
        <v>107</v>
      </c>
    </row>
    <row r="46" spans="1:3" ht="14.25">
      <c r="A46" s="204" t="s">
        <v>566</v>
      </c>
      <c r="B46" s="258" t="s">
        <v>501</v>
      </c>
      <c r="C46" s="202" t="s">
        <v>108</v>
      </c>
    </row>
    <row r="47" spans="1:3" ht="14.25">
      <c r="A47" s="204" t="s">
        <v>567</v>
      </c>
      <c r="B47" s="258" t="s">
        <v>501</v>
      </c>
      <c r="C47" s="203" t="s">
        <v>568</v>
      </c>
    </row>
    <row r="48" spans="1:3" ht="14.25">
      <c r="A48" s="204" t="s">
        <v>419</v>
      </c>
      <c r="B48" s="258" t="s">
        <v>516</v>
      </c>
      <c r="C48" s="203" t="s">
        <v>568</v>
      </c>
    </row>
    <row r="49" spans="1:3" ht="14.25">
      <c r="A49" s="261" t="s">
        <v>569</v>
      </c>
      <c r="B49" s="258" t="s">
        <v>494</v>
      </c>
      <c r="C49" s="202" t="s">
        <v>570</v>
      </c>
    </row>
    <row r="50" spans="1:3" ht="14.25">
      <c r="A50" s="261" t="s">
        <v>571</v>
      </c>
      <c r="B50" s="258" t="s">
        <v>501</v>
      </c>
      <c r="C50" s="202" t="s">
        <v>572</v>
      </c>
    </row>
    <row r="51" spans="1:3" ht="14.25">
      <c r="A51" s="261" t="s">
        <v>573</v>
      </c>
      <c r="B51" s="258" t="s">
        <v>574</v>
      </c>
      <c r="C51" s="202" t="s">
        <v>575</v>
      </c>
    </row>
    <row r="52" spans="1:3" ht="14.25">
      <c r="A52" s="261" t="s">
        <v>576</v>
      </c>
      <c r="B52" s="258" t="s">
        <v>574</v>
      </c>
      <c r="C52" s="202" t="s">
        <v>577</v>
      </c>
    </row>
    <row r="53" spans="1:3" ht="14.25">
      <c r="A53" s="204" t="s">
        <v>578</v>
      </c>
      <c r="B53" s="258" t="s">
        <v>516</v>
      </c>
      <c r="C53" s="201" t="s">
        <v>579</v>
      </c>
    </row>
    <row r="54" spans="1:3" ht="14.25">
      <c r="A54" s="204" t="s">
        <v>580</v>
      </c>
      <c r="B54" s="258" t="s">
        <v>494</v>
      </c>
      <c r="C54" s="202" t="s">
        <v>581</v>
      </c>
    </row>
    <row r="55" spans="1:3" ht="14.25">
      <c r="A55" s="204"/>
      <c r="B55" s="258"/>
      <c r="C55" s="202" t="s">
        <v>872</v>
      </c>
    </row>
    <row r="56" spans="1:3" ht="14.25">
      <c r="A56" s="204" t="s">
        <v>582</v>
      </c>
      <c r="B56" s="258" t="s">
        <v>524</v>
      </c>
      <c r="C56" s="201" t="s">
        <v>583</v>
      </c>
    </row>
    <row r="57" spans="1:3" ht="14.25">
      <c r="A57" s="204" t="s">
        <v>584</v>
      </c>
      <c r="B57" s="258" t="s">
        <v>524</v>
      </c>
      <c r="C57" s="201" t="s">
        <v>585</v>
      </c>
    </row>
    <row r="58" spans="1:3" ht="14.25">
      <c r="A58" s="204" t="s">
        <v>586</v>
      </c>
      <c r="B58" s="258" t="s">
        <v>524</v>
      </c>
      <c r="C58" s="201" t="s">
        <v>587</v>
      </c>
    </row>
    <row r="59" spans="1:3" ht="14.25">
      <c r="A59" s="204" t="s">
        <v>588</v>
      </c>
      <c r="B59" s="258" t="s">
        <v>494</v>
      </c>
      <c r="C59" s="202" t="s">
        <v>109</v>
      </c>
    </row>
    <row r="60" spans="1:3" ht="14.25">
      <c r="A60" s="204" t="s">
        <v>589</v>
      </c>
      <c r="B60" s="258" t="s">
        <v>494</v>
      </c>
      <c r="C60" s="201" t="s">
        <v>590</v>
      </c>
    </row>
    <row r="61" spans="1:3" ht="14.25">
      <c r="A61" s="204" t="s">
        <v>591</v>
      </c>
      <c r="B61" s="258" t="s">
        <v>524</v>
      </c>
      <c r="C61" s="201" t="s">
        <v>592</v>
      </c>
    </row>
    <row r="62" spans="1:3" ht="14.25">
      <c r="A62" s="204" t="s">
        <v>593</v>
      </c>
      <c r="B62" s="258" t="s">
        <v>524</v>
      </c>
      <c r="C62" s="201" t="s">
        <v>594</v>
      </c>
    </row>
    <row r="63" spans="1:3" ht="14.25">
      <c r="A63" s="204" t="s">
        <v>595</v>
      </c>
      <c r="B63" s="258" t="s">
        <v>524</v>
      </c>
      <c r="C63" s="202" t="s">
        <v>110</v>
      </c>
    </row>
    <row r="64" spans="1:3" ht="14.25">
      <c r="A64" s="204" t="s">
        <v>596</v>
      </c>
      <c r="B64" s="258" t="s">
        <v>501</v>
      </c>
      <c r="C64" s="201" t="s">
        <v>597</v>
      </c>
    </row>
    <row r="65" spans="1:3" ht="14.25">
      <c r="A65" s="204" t="s">
        <v>598</v>
      </c>
      <c r="B65" s="258" t="s">
        <v>501</v>
      </c>
      <c r="C65" s="203" t="s">
        <v>599</v>
      </c>
    </row>
    <row r="66" spans="1:3" ht="14.25">
      <c r="A66" s="204" t="s">
        <v>600</v>
      </c>
      <c r="B66" s="258" t="s">
        <v>494</v>
      </c>
      <c r="C66" s="202" t="s">
        <v>601</v>
      </c>
    </row>
    <row r="67" spans="1:3" ht="14.25">
      <c r="A67" s="204" t="s">
        <v>602</v>
      </c>
      <c r="B67" s="258" t="s">
        <v>524</v>
      </c>
      <c r="C67" s="202" t="s">
        <v>111</v>
      </c>
    </row>
    <row r="68" spans="1:3" ht="14.25">
      <c r="A68" s="204" t="s">
        <v>603</v>
      </c>
      <c r="B68" s="258" t="s">
        <v>494</v>
      </c>
      <c r="C68" s="201" t="s">
        <v>604</v>
      </c>
    </row>
    <row r="69" spans="1:3" ht="14.25">
      <c r="A69" s="204" t="s">
        <v>605</v>
      </c>
      <c r="B69" s="258" t="s">
        <v>494</v>
      </c>
      <c r="C69" s="203" t="s">
        <v>606</v>
      </c>
    </row>
    <row r="70" spans="1:3" ht="14.25">
      <c r="A70" s="204" t="s">
        <v>607</v>
      </c>
      <c r="B70" s="258" t="s">
        <v>516</v>
      </c>
      <c r="C70" s="201" t="s">
        <v>608</v>
      </c>
    </row>
    <row r="71" spans="1:3" ht="14.25">
      <c r="A71" s="204" t="s">
        <v>609</v>
      </c>
      <c r="B71" s="258" t="s">
        <v>516</v>
      </c>
      <c r="C71" s="201" t="s">
        <v>610</v>
      </c>
    </row>
    <row r="72" spans="1:3" ht="14.25">
      <c r="A72" s="204" t="s">
        <v>611</v>
      </c>
      <c r="B72" s="258" t="s">
        <v>516</v>
      </c>
      <c r="C72" s="201" t="s">
        <v>612</v>
      </c>
    </row>
    <row r="73" spans="1:3" ht="14.25">
      <c r="A73" s="204" t="s">
        <v>613</v>
      </c>
      <c r="B73" s="258" t="s">
        <v>494</v>
      </c>
      <c r="C73" s="202" t="s">
        <v>112</v>
      </c>
    </row>
    <row r="74" spans="1:3" ht="14.25">
      <c r="A74" s="261" t="s">
        <v>614</v>
      </c>
      <c r="B74" s="258" t="s">
        <v>574</v>
      </c>
      <c r="C74" s="202" t="s">
        <v>615</v>
      </c>
    </row>
    <row r="75" spans="1:3" ht="14.25">
      <c r="A75" s="204" t="s">
        <v>616</v>
      </c>
      <c r="B75" s="258" t="s">
        <v>574</v>
      </c>
      <c r="C75" s="201" t="s">
        <v>617</v>
      </c>
    </row>
    <row r="76" spans="1:3" ht="14.25">
      <c r="A76" s="204" t="s">
        <v>618</v>
      </c>
      <c r="B76" s="258" t="s">
        <v>574</v>
      </c>
      <c r="C76" s="201" t="s">
        <v>619</v>
      </c>
    </row>
    <row r="77" spans="1:3" ht="14.25">
      <c r="A77" s="204" t="s">
        <v>620</v>
      </c>
      <c r="B77" s="258" t="s">
        <v>574</v>
      </c>
      <c r="C77" s="201" t="s">
        <v>621</v>
      </c>
    </row>
    <row r="78" spans="1:3" ht="14.25">
      <c r="A78" s="204" t="s">
        <v>622</v>
      </c>
      <c r="B78" s="258" t="s">
        <v>574</v>
      </c>
      <c r="C78" s="201" t="s">
        <v>623</v>
      </c>
    </row>
    <row r="79" spans="1:3" ht="14.25">
      <c r="A79" s="204" t="s">
        <v>624</v>
      </c>
      <c r="B79" s="258" t="s">
        <v>574</v>
      </c>
      <c r="C79" s="201" t="s">
        <v>625</v>
      </c>
    </row>
    <row r="80" spans="1:3" ht="14.25">
      <c r="A80" s="204" t="s">
        <v>626</v>
      </c>
      <c r="B80" s="258" t="s">
        <v>574</v>
      </c>
      <c r="C80" s="201" t="s">
        <v>627</v>
      </c>
    </row>
    <row r="81" spans="1:3" ht="14.25">
      <c r="A81" s="204" t="s">
        <v>628</v>
      </c>
      <c r="B81" s="258" t="s">
        <v>574</v>
      </c>
      <c r="C81" s="201" t="s">
        <v>629</v>
      </c>
    </row>
    <row r="82" spans="1:3" ht="14.25">
      <c r="A82" s="204" t="s">
        <v>630</v>
      </c>
      <c r="B82" s="258" t="s">
        <v>574</v>
      </c>
      <c r="C82" s="201" t="s">
        <v>631</v>
      </c>
    </row>
  </sheetData>
  <sheetProtection password="C9A3" sheet="1"/>
  <mergeCells count="1">
    <mergeCell ref="A1:C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showGridLines="0" view="pageBreakPreview" zoomScale="70" zoomScaleNormal="80" zoomScaleSheetLayoutView="70" workbookViewId="0" topLeftCell="A1">
      <selection activeCell="A6" sqref="A6:A8"/>
    </sheetView>
  </sheetViews>
  <sheetFormatPr defaultColWidth="9.28125" defaultRowHeight="12.75"/>
  <cols>
    <col min="1" max="1" width="21.7109375" style="5" customWidth="1"/>
    <col min="2" max="2" width="16.7109375" style="5" customWidth="1"/>
    <col min="3" max="3" width="12.7109375" style="5" customWidth="1"/>
    <col min="4" max="4" width="76.00390625" style="5" customWidth="1"/>
    <col min="5" max="5" width="16.28125" style="5" hidden="1" customWidth="1"/>
    <col min="6" max="6" width="16.28125" style="18" hidden="1" customWidth="1"/>
    <col min="7" max="9" width="16.28125" style="5" hidden="1" customWidth="1"/>
    <col min="10" max="10" width="16.28125" style="18" hidden="1" customWidth="1"/>
    <col min="11" max="11" width="17.28125" style="10" hidden="1" customWidth="1"/>
    <col min="12" max="12" width="16.28125" style="108" customWidth="1"/>
    <col min="13" max="13" width="25.00390625" style="5" customWidth="1"/>
    <col min="14" max="16384" width="9.28125" style="5" customWidth="1"/>
  </cols>
  <sheetData>
    <row r="1" spans="1:13" ht="43.5" customHeight="1">
      <c r="A1" s="428" t="s">
        <v>91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ht="77.25" customHeight="1" thickBot="1">
      <c r="A2" s="431" t="s">
        <v>13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3"/>
    </row>
    <row r="3" spans="1:14" s="2" customFormat="1" ht="63.75" customHeight="1" thickBot="1">
      <c r="A3" s="169" t="s">
        <v>12</v>
      </c>
      <c r="B3" s="170" t="s">
        <v>7</v>
      </c>
      <c r="C3" s="171" t="s">
        <v>10</v>
      </c>
      <c r="D3" s="172" t="s">
        <v>2</v>
      </c>
      <c r="E3" s="118" t="s">
        <v>29</v>
      </c>
      <c r="F3" s="117" t="s">
        <v>30</v>
      </c>
      <c r="G3" s="118" t="s">
        <v>3</v>
      </c>
      <c r="H3" s="119" t="s">
        <v>4</v>
      </c>
      <c r="I3" s="119" t="s">
        <v>5</v>
      </c>
      <c r="J3" s="117" t="s">
        <v>11</v>
      </c>
      <c r="K3" s="119" t="s">
        <v>39</v>
      </c>
      <c r="L3" s="147" t="s">
        <v>0</v>
      </c>
      <c r="M3" s="148" t="s">
        <v>14</v>
      </c>
      <c r="N3" s="1"/>
    </row>
    <row r="4" spans="1:14" ht="34.5" customHeight="1" thickBot="1">
      <c r="A4" s="149"/>
      <c r="B4" s="150"/>
      <c r="C4" s="434" t="s">
        <v>79</v>
      </c>
      <c r="D4" s="435"/>
      <c r="E4" s="3"/>
      <c r="F4" s="13"/>
      <c r="G4" s="3"/>
      <c r="H4" s="3"/>
      <c r="I4" s="3"/>
      <c r="J4" s="13"/>
      <c r="K4" s="3"/>
      <c r="L4" s="90"/>
      <c r="M4" s="4"/>
      <c r="N4" s="4"/>
    </row>
    <row r="5" spans="3:13" s="40" customFormat="1" ht="34.5" customHeight="1" thickBot="1" thickTop="1">
      <c r="C5" s="6"/>
      <c r="D5" s="41" t="s">
        <v>64</v>
      </c>
      <c r="E5" s="42"/>
      <c r="F5" s="42"/>
      <c r="G5" s="42"/>
      <c r="H5" s="42"/>
      <c r="I5" s="42"/>
      <c r="J5" s="42"/>
      <c r="K5" s="42"/>
      <c r="L5" s="91"/>
      <c r="M5" s="43"/>
    </row>
    <row r="6" spans="1:13" ht="34.5" customHeight="1" thickTop="1">
      <c r="A6" s="436"/>
      <c r="B6" s="411">
        <v>8865</v>
      </c>
      <c r="C6" s="8">
        <v>7</v>
      </c>
      <c r="D6" s="37" t="s">
        <v>96</v>
      </c>
      <c r="E6" s="393">
        <v>140.81</v>
      </c>
      <c r="F6" s="390">
        <f>E6*1.35</f>
        <v>190.0935</v>
      </c>
      <c r="G6" s="390">
        <v>2.457</v>
      </c>
      <c r="H6" s="390">
        <v>6.51</v>
      </c>
      <c r="I6" s="390">
        <v>9.408</v>
      </c>
      <c r="J6" s="390">
        <f>I6+H6+G6</f>
        <v>18.375</v>
      </c>
      <c r="K6" s="390">
        <v>3.864</v>
      </c>
      <c r="L6" s="390">
        <v>0</v>
      </c>
      <c r="M6" s="388">
        <f>F6+J6+K6</f>
        <v>212.3325</v>
      </c>
    </row>
    <row r="7" spans="1:13" ht="34.5" customHeight="1">
      <c r="A7" s="437"/>
      <c r="B7" s="412"/>
      <c r="C7" s="9">
        <v>7</v>
      </c>
      <c r="D7" s="38" t="s">
        <v>97</v>
      </c>
      <c r="E7" s="394"/>
      <c r="F7" s="391"/>
      <c r="G7" s="391">
        <v>2.352</v>
      </c>
      <c r="H7" s="391">
        <v>6.195</v>
      </c>
      <c r="I7" s="391">
        <v>8.925</v>
      </c>
      <c r="J7" s="391"/>
      <c r="K7" s="391">
        <v>3.612</v>
      </c>
      <c r="L7" s="391">
        <v>2.64</v>
      </c>
      <c r="M7" s="389"/>
    </row>
    <row r="8" spans="1:13" ht="34.5" customHeight="1">
      <c r="A8" s="437"/>
      <c r="B8" s="412"/>
      <c r="C8" s="9">
        <v>7</v>
      </c>
      <c r="D8" s="38" t="s">
        <v>98</v>
      </c>
      <c r="E8" s="394"/>
      <c r="F8" s="391"/>
      <c r="G8" s="391">
        <v>2.352</v>
      </c>
      <c r="H8" s="391">
        <v>6.195</v>
      </c>
      <c r="I8" s="391">
        <v>8.925</v>
      </c>
      <c r="J8" s="391"/>
      <c r="K8" s="391">
        <v>3.612</v>
      </c>
      <c r="L8" s="392">
        <v>2.64</v>
      </c>
      <c r="M8" s="389"/>
    </row>
    <row r="9" spans="1:13" ht="34.5" customHeight="1" thickBot="1">
      <c r="A9" s="138"/>
      <c r="B9" s="137"/>
      <c r="C9" s="127"/>
      <c r="D9" s="136"/>
      <c r="E9" s="128"/>
      <c r="F9" s="128"/>
      <c r="G9" s="128"/>
      <c r="H9" s="128"/>
      <c r="I9" s="128"/>
      <c r="J9" s="128"/>
      <c r="K9" s="128"/>
      <c r="L9" s="92"/>
      <c r="M9" s="139"/>
    </row>
    <row r="10" spans="1:13" s="18" customFormat="1" ht="34.5" customHeight="1" thickBot="1" thickTop="1">
      <c r="A10" s="440"/>
      <c r="B10" s="157"/>
      <c r="C10" s="438" t="s">
        <v>74</v>
      </c>
      <c r="D10" s="439"/>
      <c r="E10" s="417">
        <v>110</v>
      </c>
      <c r="F10" s="420">
        <f>E10+1.35</f>
        <v>111.35</v>
      </c>
      <c r="G10" s="420">
        <v>3.392</v>
      </c>
      <c r="H10" s="420">
        <v>3.264</v>
      </c>
      <c r="I10" s="420">
        <v>4.704</v>
      </c>
      <c r="J10" s="420">
        <f>I10+H10+G10</f>
        <v>11.36</v>
      </c>
      <c r="K10" s="420">
        <v>5.888</v>
      </c>
      <c r="L10" s="423" t="s">
        <v>77</v>
      </c>
      <c r="M10" s="414">
        <f>F10+J10+K10</f>
        <v>128.59799999999998</v>
      </c>
    </row>
    <row r="11" spans="1:13" s="18" customFormat="1" ht="34.5" customHeight="1" thickTop="1">
      <c r="A11" s="441"/>
      <c r="B11" s="158"/>
      <c r="C11" s="151">
        <v>10</v>
      </c>
      <c r="D11" s="152" t="s">
        <v>71</v>
      </c>
      <c r="E11" s="418"/>
      <c r="F11" s="421"/>
      <c r="G11" s="421"/>
      <c r="H11" s="421"/>
      <c r="I11" s="421"/>
      <c r="J11" s="421"/>
      <c r="K11" s="421"/>
      <c r="L11" s="424"/>
      <c r="M11" s="415"/>
    </row>
    <row r="12" spans="1:13" s="18" customFormat="1" ht="34.5" customHeight="1">
      <c r="A12" s="441"/>
      <c r="B12" s="158">
        <v>8956</v>
      </c>
      <c r="C12" s="153">
        <v>10</v>
      </c>
      <c r="D12" s="154" t="s">
        <v>72</v>
      </c>
      <c r="E12" s="418"/>
      <c r="F12" s="421"/>
      <c r="G12" s="421"/>
      <c r="H12" s="421"/>
      <c r="I12" s="421"/>
      <c r="J12" s="421"/>
      <c r="K12" s="421"/>
      <c r="L12" s="424"/>
      <c r="M12" s="415"/>
    </row>
    <row r="13" spans="1:13" s="18" customFormat="1" ht="34.5" customHeight="1" thickBot="1">
      <c r="A13" s="442"/>
      <c r="B13" s="158"/>
      <c r="C13" s="155">
        <v>12</v>
      </c>
      <c r="D13" s="156" t="s">
        <v>73</v>
      </c>
      <c r="E13" s="419"/>
      <c r="F13" s="422"/>
      <c r="G13" s="422"/>
      <c r="H13" s="422"/>
      <c r="I13" s="422"/>
      <c r="J13" s="422"/>
      <c r="K13" s="422"/>
      <c r="L13" s="425"/>
      <c r="M13" s="416"/>
    </row>
    <row r="14" spans="2:13" ht="34.5" customHeight="1" hidden="1" thickBot="1" thickTop="1">
      <c r="B14" s="162"/>
      <c r="C14" s="408" t="s">
        <v>40</v>
      </c>
      <c r="D14" s="409"/>
      <c r="E14" s="4"/>
      <c r="F14" s="4"/>
      <c r="G14" s="4"/>
      <c r="H14" s="4"/>
      <c r="I14" s="4"/>
      <c r="J14" s="4"/>
      <c r="K14" s="13"/>
      <c r="L14" s="93"/>
      <c r="M14" s="110"/>
    </row>
    <row r="15" spans="1:13" s="40" customFormat="1" ht="34.5" customHeight="1" hidden="1" thickBot="1" thickTop="1">
      <c r="A15" s="410"/>
      <c r="B15" s="411">
        <v>8752</v>
      </c>
      <c r="C15" s="11"/>
      <c r="D15" s="47" t="s">
        <v>65</v>
      </c>
      <c r="E15" s="95"/>
      <c r="F15" s="95"/>
      <c r="G15" s="95"/>
      <c r="H15" s="95"/>
      <c r="I15" s="95"/>
      <c r="J15" s="95"/>
      <c r="K15" s="95"/>
      <c r="L15" s="96"/>
      <c r="M15" s="109"/>
    </row>
    <row r="16" spans="1:13" s="40" customFormat="1" ht="34.5" customHeight="1" hidden="1" thickTop="1">
      <c r="A16" s="410"/>
      <c r="B16" s="412"/>
      <c r="C16" s="121">
        <v>8</v>
      </c>
      <c r="D16" s="129" t="s">
        <v>80</v>
      </c>
      <c r="E16" s="395">
        <v>263.09</v>
      </c>
      <c r="F16" s="395">
        <f>E16*1.35</f>
        <v>355.1715</v>
      </c>
      <c r="G16" s="395">
        <v>2.336</v>
      </c>
      <c r="H16" s="390">
        <v>6.176</v>
      </c>
      <c r="I16" s="395">
        <v>8.928</v>
      </c>
      <c r="J16" s="395">
        <f>I16+H16+G16</f>
        <v>17.44</v>
      </c>
      <c r="K16" s="395">
        <v>5.504</v>
      </c>
      <c r="L16" s="398">
        <v>8.88</v>
      </c>
      <c r="M16" s="405">
        <f>F16+J16+K16</f>
        <v>378.1155</v>
      </c>
    </row>
    <row r="17" spans="1:13" ht="34.5" customHeight="1" hidden="1">
      <c r="A17" s="410"/>
      <c r="B17" s="412"/>
      <c r="C17" s="30">
        <v>8</v>
      </c>
      <c r="D17" s="97" t="s">
        <v>47</v>
      </c>
      <c r="E17" s="396"/>
      <c r="F17" s="396"/>
      <c r="G17" s="396"/>
      <c r="H17" s="391"/>
      <c r="I17" s="396"/>
      <c r="J17" s="396"/>
      <c r="K17" s="396"/>
      <c r="L17" s="399"/>
      <c r="M17" s="406"/>
    </row>
    <row r="18" spans="1:13" ht="34.5" customHeight="1" hidden="1">
      <c r="A18" s="410"/>
      <c r="B18" s="412"/>
      <c r="C18" s="30">
        <v>8</v>
      </c>
      <c r="D18" s="98" t="s">
        <v>41</v>
      </c>
      <c r="E18" s="396"/>
      <c r="F18" s="396"/>
      <c r="G18" s="396"/>
      <c r="H18" s="391"/>
      <c r="I18" s="396"/>
      <c r="J18" s="396"/>
      <c r="K18" s="396"/>
      <c r="L18" s="399"/>
      <c r="M18" s="406"/>
    </row>
    <row r="19" spans="1:13" ht="34.5" customHeight="1" hidden="1" thickBot="1">
      <c r="A19" s="410"/>
      <c r="B19" s="412"/>
      <c r="C19" s="30">
        <v>8</v>
      </c>
      <c r="D19" s="98" t="s">
        <v>42</v>
      </c>
      <c r="E19" s="396"/>
      <c r="F19" s="396"/>
      <c r="G19" s="396"/>
      <c r="H19" s="392"/>
      <c r="I19" s="396"/>
      <c r="J19" s="396"/>
      <c r="K19" s="396"/>
      <c r="L19" s="399"/>
      <c r="M19" s="406"/>
    </row>
    <row r="20" spans="1:13" ht="34.5" customHeight="1" thickBot="1" thickTop="1">
      <c r="A20" s="125"/>
      <c r="B20" s="123"/>
      <c r="C20" s="408" t="s">
        <v>43</v>
      </c>
      <c r="D20" s="409"/>
      <c r="E20" s="72"/>
      <c r="F20" s="72"/>
      <c r="G20" s="72"/>
      <c r="H20" s="72"/>
      <c r="I20" s="72"/>
      <c r="J20" s="72"/>
      <c r="K20" s="72"/>
      <c r="L20" s="92"/>
      <c r="M20" s="113"/>
    </row>
    <row r="21" spans="1:13" ht="34.5" customHeight="1" thickBot="1" thickTop="1">
      <c r="A21" s="410"/>
      <c r="B21" s="445">
        <v>8862</v>
      </c>
      <c r="C21" s="16"/>
      <c r="D21" s="48" t="s">
        <v>66</v>
      </c>
      <c r="E21" s="17"/>
      <c r="F21" s="17"/>
      <c r="G21" s="17"/>
      <c r="H21" s="17"/>
      <c r="I21" s="17"/>
      <c r="J21" s="17"/>
      <c r="K21" s="17"/>
      <c r="L21" s="99"/>
      <c r="M21" s="112"/>
    </row>
    <row r="22" spans="1:13" ht="34.5" customHeight="1" thickTop="1">
      <c r="A22" s="410"/>
      <c r="B22" s="445"/>
      <c r="C22" s="30">
        <v>9</v>
      </c>
      <c r="D22" s="50" t="s">
        <v>44</v>
      </c>
      <c r="E22" s="390">
        <v>105.95</v>
      </c>
      <c r="F22" s="390">
        <f>E22*1.35</f>
        <v>143.03250000000003</v>
      </c>
      <c r="G22" s="390">
        <v>2.466</v>
      </c>
      <c r="H22" s="390">
        <v>6.516</v>
      </c>
      <c r="I22" s="390">
        <v>9.396</v>
      </c>
      <c r="J22" s="390">
        <f>I22+H22+G22</f>
        <v>18.378</v>
      </c>
      <c r="K22" s="390">
        <v>3.312</v>
      </c>
      <c r="L22" s="426">
        <v>5.85</v>
      </c>
      <c r="M22" s="443">
        <f>F22+J22+K22</f>
        <v>164.72250000000003</v>
      </c>
    </row>
    <row r="23" spans="1:13" ht="34.5" customHeight="1" thickBot="1">
      <c r="A23" s="410"/>
      <c r="B23" s="445"/>
      <c r="C23" s="32">
        <v>9</v>
      </c>
      <c r="D23" s="50" t="s">
        <v>45</v>
      </c>
      <c r="E23" s="404"/>
      <c r="F23" s="404"/>
      <c r="G23" s="404"/>
      <c r="H23" s="404"/>
      <c r="I23" s="404"/>
      <c r="J23" s="404"/>
      <c r="K23" s="404"/>
      <c r="L23" s="427"/>
      <c r="M23" s="444"/>
    </row>
    <row r="24" spans="1:13" ht="34.5" customHeight="1" hidden="1" thickBot="1" thickTop="1">
      <c r="A24" s="133"/>
      <c r="B24" s="126"/>
      <c r="C24" s="140"/>
      <c r="D24" s="141"/>
      <c r="E24" s="72"/>
      <c r="F24" s="72"/>
      <c r="G24" s="72"/>
      <c r="H24" s="143"/>
      <c r="I24" s="143"/>
      <c r="J24" s="72"/>
      <c r="K24" s="72"/>
      <c r="L24" s="92"/>
      <c r="M24" s="113"/>
    </row>
    <row r="25" spans="1:13" ht="34.5" customHeight="1" hidden="1" thickBot="1" thickTop="1">
      <c r="A25" s="134"/>
      <c r="B25" s="146"/>
      <c r="C25" s="408" t="s">
        <v>46</v>
      </c>
      <c r="D25" s="409"/>
      <c r="E25" s="142"/>
      <c r="F25" s="89"/>
      <c r="G25" s="89"/>
      <c r="H25" s="72"/>
      <c r="I25" s="72"/>
      <c r="J25" s="89"/>
      <c r="K25" s="89"/>
      <c r="L25" s="135"/>
      <c r="M25" s="144"/>
    </row>
    <row r="26" spans="1:13" ht="34.5" customHeight="1" hidden="1" thickBot="1" thickTop="1">
      <c r="A26" s="436"/>
      <c r="B26" s="411">
        <v>8868</v>
      </c>
      <c r="C26" s="100"/>
      <c r="D26" s="122" t="s">
        <v>67</v>
      </c>
      <c r="E26" s="72"/>
      <c r="F26" s="72"/>
      <c r="G26" s="72"/>
      <c r="H26" s="72"/>
      <c r="I26" s="145"/>
      <c r="J26" s="72"/>
      <c r="K26" s="72"/>
      <c r="L26" s="92"/>
      <c r="M26" s="113"/>
    </row>
    <row r="27" spans="1:13" ht="34.5" customHeight="1" hidden="1" thickTop="1">
      <c r="A27" s="437"/>
      <c r="B27" s="412"/>
      <c r="C27" s="29">
        <v>8</v>
      </c>
      <c r="D27" s="101" t="s">
        <v>81</v>
      </c>
      <c r="E27" s="478"/>
      <c r="F27" s="454"/>
      <c r="G27" s="452"/>
      <c r="H27" s="452"/>
      <c r="I27" s="452"/>
      <c r="J27" s="454"/>
      <c r="K27" s="452"/>
      <c r="L27" s="476"/>
      <c r="M27" s="447"/>
    </row>
    <row r="28" spans="1:13" ht="34.5" customHeight="1" hidden="1">
      <c r="A28" s="437"/>
      <c r="B28" s="412"/>
      <c r="C28" s="32">
        <v>8</v>
      </c>
      <c r="D28" s="98" t="s">
        <v>82</v>
      </c>
      <c r="E28" s="479"/>
      <c r="F28" s="455"/>
      <c r="G28" s="453"/>
      <c r="H28" s="453"/>
      <c r="I28" s="453"/>
      <c r="J28" s="455"/>
      <c r="K28" s="453"/>
      <c r="L28" s="477"/>
      <c r="M28" s="448"/>
    </row>
    <row r="29" spans="1:13" ht="34.5" customHeight="1" hidden="1">
      <c r="A29" s="437"/>
      <c r="B29" s="412"/>
      <c r="C29" s="32">
        <v>8</v>
      </c>
      <c r="D29" s="98" t="s">
        <v>83</v>
      </c>
      <c r="E29" s="479"/>
      <c r="F29" s="455"/>
      <c r="G29" s="453"/>
      <c r="H29" s="453"/>
      <c r="I29" s="453"/>
      <c r="J29" s="455"/>
      <c r="K29" s="453"/>
      <c r="L29" s="477"/>
      <c r="M29" s="448"/>
    </row>
    <row r="30" spans="1:13" ht="34.5" customHeight="1" hidden="1" thickBot="1">
      <c r="A30" s="446"/>
      <c r="B30" s="413"/>
      <c r="C30" s="32">
        <v>8</v>
      </c>
      <c r="D30" s="98" t="s">
        <v>84</v>
      </c>
      <c r="E30" s="479"/>
      <c r="F30" s="455"/>
      <c r="G30" s="453"/>
      <c r="H30" s="453"/>
      <c r="I30" s="453"/>
      <c r="J30" s="455"/>
      <c r="K30" s="453"/>
      <c r="L30" s="477"/>
      <c r="M30" s="448"/>
    </row>
    <row r="31" spans="2:13" ht="34.5" customHeight="1" thickBot="1" thickTop="1">
      <c r="B31" s="74"/>
      <c r="C31" s="480" t="s">
        <v>48</v>
      </c>
      <c r="D31" s="481"/>
      <c r="E31" s="479"/>
      <c r="F31" s="455"/>
      <c r="G31" s="453"/>
      <c r="H31" s="453"/>
      <c r="I31" s="453"/>
      <c r="J31" s="455"/>
      <c r="K31" s="453"/>
      <c r="L31" s="477"/>
      <c r="M31" s="448"/>
    </row>
    <row r="32" spans="1:13" s="40" customFormat="1" ht="34.5" customHeight="1" thickBot="1">
      <c r="A32" s="410"/>
      <c r="B32" s="411">
        <v>8751</v>
      </c>
      <c r="C32" s="11"/>
      <c r="D32" s="49" t="s">
        <v>68</v>
      </c>
      <c r="E32" s="46"/>
      <c r="F32" s="46"/>
      <c r="G32" s="46"/>
      <c r="H32" s="46"/>
      <c r="I32" s="88"/>
      <c r="J32" s="46"/>
      <c r="K32" s="46"/>
      <c r="L32" s="102"/>
      <c r="M32" s="109"/>
    </row>
    <row r="33" spans="1:13" ht="34.5" customHeight="1" thickTop="1">
      <c r="A33" s="410"/>
      <c r="B33" s="412"/>
      <c r="C33" s="28">
        <v>7</v>
      </c>
      <c r="D33" s="38" t="s">
        <v>49</v>
      </c>
      <c r="E33" s="390">
        <v>141.67</v>
      </c>
      <c r="F33" s="390">
        <f>E33*1.35</f>
        <v>191.2545</v>
      </c>
      <c r="G33" s="390">
        <v>2.457</v>
      </c>
      <c r="H33" s="390">
        <v>6.51</v>
      </c>
      <c r="I33" s="449">
        <v>9.408</v>
      </c>
      <c r="J33" s="390">
        <f>I33+H33+G33</f>
        <v>18.375</v>
      </c>
      <c r="K33" s="390">
        <v>3.864</v>
      </c>
      <c r="L33" s="426" t="s">
        <v>77</v>
      </c>
      <c r="M33" s="443">
        <f>F33+J33+K33</f>
        <v>213.4935</v>
      </c>
    </row>
    <row r="34" spans="1:13" ht="34.5" customHeight="1">
      <c r="A34" s="410"/>
      <c r="B34" s="412"/>
      <c r="C34" s="130">
        <v>7</v>
      </c>
      <c r="D34" s="53" t="s">
        <v>99</v>
      </c>
      <c r="E34" s="391"/>
      <c r="F34" s="391"/>
      <c r="G34" s="391"/>
      <c r="H34" s="391"/>
      <c r="I34" s="450"/>
      <c r="J34" s="391"/>
      <c r="K34" s="391"/>
      <c r="L34" s="456"/>
      <c r="M34" s="457"/>
    </row>
    <row r="35" spans="1:13" ht="34.5" customHeight="1" thickBot="1">
      <c r="A35" s="410"/>
      <c r="B35" s="413"/>
      <c r="C35" s="31">
        <v>7</v>
      </c>
      <c r="D35" s="51" t="s">
        <v>85</v>
      </c>
      <c r="E35" s="404"/>
      <c r="F35" s="404"/>
      <c r="G35" s="404"/>
      <c r="H35" s="404"/>
      <c r="I35" s="451"/>
      <c r="J35" s="404"/>
      <c r="K35" s="404"/>
      <c r="L35" s="427"/>
      <c r="M35" s="444"/>
    </row>
    <row r="36" spans="2:13" ht="34.5" customHeight="1" thickTop="1">
      <c r="B36" s="74"/>
      <c r="C36" s="458" t="s">
        <v>50</v>
      </c>
      <c r="D36" s="459"/>
      <c r="E36" s="19"/>
      <c r="F36" s="19"/>
      <c r="G36" s="19"/>
      <c r="H36" s="19"/>
      <c r="I36" s="19"/>
      <c r="J36" s="19"/>
      <c r="K36" s="19"/>
      <c r="L36" s="103"/>
      <c r="M36" s="112"/>
    </row>
    <row r="37" spans="1:13" s="45" customFormat="1" ht="34.5" customHeight="1" thickBot="1">
      <c r="A37" s="460"/>
      <c r="B37" s="463">
        <v>8883</v>
      </c>
      <c r="C37" s="33"/>
      <c r="D37" s="49" t="s">
        <v>69</v>
      </c>
      <c r="E37" s="44"/>
      <c r="F37" s="44"/>
      <c r="G37" s="44"/>
      <c r="H37" s="44"/>
      <c r="I37" s="44"/>
      <c r="J37" s="42"/>
      <c r="K37" s="44"/>
      <c r="L37" s="94"/>
      <c r="M37" s="111"/>
    </row>
    <row r="38" spans="1:13" s="4" customFormat="1" ht="34.5" customHeight="1" thickTop="1">
      <c r="A38" s="461"/>
      <c r="B38" s="464"/>
      <c r="C38" s="12">
        <v>8</v>
      </c>
      <c r="D38" s="83" t="s">
        <v>51</v>
      </c>
      <c r="E38" s="390">
        <v>101.46</v>
      </c>
      <c r="F38" s="390">
        <f>E38*1.35</f>
        <v>136.971</v>
      </c>
      <c r="G38" s="390">
        <v>3.392</v>
      </c>
      <c r="H38" s="390">
        <v>3.264</v>
      </c>
      <c r="I38" s="390">
        <v>4.704</v>
      </c>
      <c r="J38" s="390">
        <f>I38+H38+G38</f>
        <v>11.36</v>
      </c>
      <c r="K38" s="390">
        <v>5.888</v>
      </c>
      <c r="L38" s="426">
        <v>0.37</v>
      </c>
      <c r="M38" s="388">
        <f>F38+J38+K38</f>
        <v>154.21900000000002</v>
      </c>
    </row>
    <row r="39" spans="1:13" s="4" customFormat="1" ht="34.5" customHeight="1">
      <c r="A39" s="461"/>
      <c r="B39" s="464"/>
      <c r="C39" s="14">
        <v>8</v>
      </c>
      <c r="D39" s="84" t="s">
        <v>52</v>
      </c>
      <c r="E39" s="391"/>
      <c r="F39" s="391"/>
      <c r="G39" s="391"/>
      <c r="H39" s="391"/>
      <c r="I39" s="391"/>
      <c r="J39" s="391"/>
      <c r="K39" s="391"/>
      <c r="L39" s="456"/>
      <c r="M39" s="389"/>
    </row>
    <row r="40" spans="1:13" s="4" customFormat="1" ht="34.5" customHeight="1">
      <c r="A40" s="461"/>
      <c r="B40" s="464"/>
      <c r="C40" s="14">
        <v>8</v>
      </c>
      <c r="D40" s="84" t="s">
        <v>53</v>
      </c>
      <c r="E40" s="391"/>
      <c r="F40" s="391"/>
      <c r="G40" s="391"/>
      <c r="H40" s="391"/>
      <c r="I40" s="391"/>
      <c r="J40" s="391"/>
      <c r="K40" s="391"/>
      <c r="L40" s="456"/>
      <c r="M40" s="389"/>
    </row>
    <row r="41" spans="1:13" s="4" customFormat="1" ht="34.5" customHeight="1" thickBot="1">
      <c r="A41" s="462"/>
      <c r="B41" s="465"/>
      <c r="C41" s="15">
        <v>8</v>
      </c>
      <c r="D41" s="85" t="s">
        <v>54</v>
      </c>
      <c r="E41" s="404"/>
      <c r="F41" s="404"/>
      <c r="G41" s="404"/>
      <c r="H41" s="404"/>
      <c r="I41" s="404"/>
      <c r="J41" s="404"/>
      <c r="K41" s="404"/>
      <c r="L41" s="427"/>
      <c r="M41" s="468"/>
    </row>
    <row r="42" spans="1:14" ht="34.5" customHeight="1" hidden="1" thickBot="1" thickTop="1">
      <c r="A42" s="87"/>
      <c r="B42" s="86"/>
      <c r="C42" s="466" t="s">
        <v>55</v>
      </c>
      <c r="D42" s="467"/>
      <c r="E42" s="104"/>
      <c r="F42" s="105"/>
      <c r="G42" s="106"/>
      <c r="H42" s="106"/>
      <c r="I42" s="89"/>
      <c r="J42" s="104"/>
      <c r="K42" s="104"/>
      <c r="L42" s="179"/>
      <c r="M42" s="114"/>
      <c r="N42" s="7"/>
    </row>
    <row r="43" spans="1:13" s="40" customFormat="1" ht="34.5" customHeight="1" hidden="1" thickBot="1" thickTop="1">
      <c r="A43" s="410"/>
      <c r="B43" s="411">
        <v>8866</v>
      </c>
      <c r="C43" s="131"/>
      <c r="D43" s="132" t="s">
        <v>70</v>
      </c>
      <c r="E43" s="46"/>
      <c r="F43" s="46"/>
      <c r="G43" s="46"/>
      <c r="H43" s="46"/>
      <c r="I43" s="46"/>
      <c r="J43" s="46"/>
      <c r="K43" s="46"/>
      <c r="L43" s="102"/>
      <c r="M43" s="109"/>
    </row>
    <row r="44" spans="1:13" ht="34.5" customHeight="1" hidden="1" thickTop="1">
      <c r="A44" s="410"/>
      <c r="B44" s="412"/>
      <c r="C44" s="25">
        <v>18</v>
      </c>
      <c r="D44" s="52" t="s">
        <v>56</v>
      </c>
      <c r="E44" s="390">
        <v>155.45</v>
      </c>
      <c r="F44" s="390">
        <f>E44*1.35</f>
        <v>209.8575</v>
      </c>
      <c r="G44" s="390">
        <v>4.68</v>
      </c>
      <c r="H44" s="390">
        <v>12.384</v>
      </c>
      <c r="I44" s="390">
        <v>17.856</v>
      </c>
      <c r="J44" s="390">
        <f>I44+H44+G44</f>
        <v>34.92</v>
      </c>
      <c r="K44" s="390">
        <v>12.384</v>
      </c>
      <c r="L44" s="426">
        <v>0</v>
      </c>
      <c r="M44" s="443">
        <f>F44+J44+K44</f>
        <v>257.1615</v>
      </c>
    </row>
    <row r="45" spans="1:13" ht="34.5" customHeight="1" hidden="1">
      <c r="A45" s="410"/>
      <c r="B45" s="412"/>
      <c r="C45" s="26">
        <v>18</v>
      </c>
      <c r="D45" s="38" t="s">
        <v>57</v>
      </c>
      <c r="E45" s="391"/>
      <c r="F45" s="391"/>
      <c r="G45" s="391"/>
      <c r="H45" s="391"/>
      <c r="I45" s="391"/>
      <c r="J45" s="391"/>
      <c r="K45" s="391"/>
      <c r="L45" s="456"/>
      <c r="M45" s="457"/>
    </row>
    <row r="46" spans="1:13" ht="34.5" customHeight="1" hidden="1">
      <c r="A46" s="410"/>
      <c r="B46" s="412"/>
      <c r="C46" s="26">
        <v>18</v>
      </c>
      <c r="D46" s="38" t="s">
        <v>86</v>
      </c>
      <c r="E46" s="391"/>
      <c r="F46" s="391"/>
      <c r="G46" s="391"/>
      <c r="H46" s="391"/>
      <c r="I46" s="391"/>
      <c r="J46" s="391"/>
      <c r="K46" s="391"/>
      <c r="L46" s="456"/>
      <c r="M46" s="457"/>
    </row>
    <row r="47" spans="1:13" ht="34.5" customHeight="1" hidden="1" thickBot="1">
      <c r="A47" s="410"/>
      <c r="B47" s="413"/>
      <c r="C47" s="27">
        <v>18</v>
      </c>
      <c r="D47" s="39" t="s">
        <v>58</v>
      </c>
      <c r="E47" s="404"/>
      <c r="F47" s="404"/>
      <c r="G47" s="404"/>
      <c r="H47" s="404"/>
      <c r="I47" s="404"/>
      <c r="J47" s="404"/>
      <c r="K47" s="404"/>
      <c r="L47" s="427"/>
      <c r="M47" s="444"/>
    </row>
    <row r="48" spans="2:13" ht="34.5" customHeight="1" thickBot="1" thickTop="1">
      <c r="B48" s="74"/>
      <c r="C48" s="408" t="s">
        <v>59</v>
      </c>
      <c r="D48" s="409"/>
      <c r="E48" s="20"/>
      <c r="F48" s="20"/>
      <c r="G48" s="20"/>
      <c r="H48" s="20"/>
      <c r="I48" s="20"/>
      <c r="J48" s="21"/>
      <c r="K48" s="20"/>
      <c r="L48" s="107"/>
      <c r="M48" s="112"/>
    </row>
    <row r="49" spans="1:13" s="40" customFormat="1" ht="34.5" customHeight="1" thickBot="1" thickTop="1">
      <c r="A49" s="410"/>
      <c r="B49" s="411">
        <v>8747</v>
      </c>
      <c r="C49" s="131"/>
      <c r="D49" s="132" t="s">
        <v>75</v>
      </c>
      <c r="E49" s="46"/>
      <c r="F49" s="46"/>
      <c r="G49" s="46"/>
      <c r="H49" s="46"/>
      <c r="I49" s="46"/>
      <c r="J49" s="46"/>
      <c r="K49" s="46"/>
      <c r="L49" s="102"/>
      <c r="M49" s="115"/>
    </row>
    <row r="50" spans="1:13" ht="34.5" customHeight="1" thickTop="1">
      <c r="A50" s="410"/>
      <c r="B50" s="412"/>
      <c r="C50" s="121">
        <v>26</v>
      </c>
      <c r="D50" s="52" t="s">
        <v>60</v>
      </c>
      <c r="E50" s="390">
        <v>119.66</v>
      </c>
      <c r="F50" s="390">
        <f>E50*1.35</f>
        <v>161.541</v>
      </c>
      <c r="G50" s="390">
        <v>2.964</v>
      </c>
      <c r="H50" s="390">
        <v>2.184</v>
      </c>
      <c r="I50" s="390">
        <v>3.12</v>
      </c>
      <c r="J50" s="390">
        <f>I50+H50+G50</f>
        <v>8.268</v>
      </c>
      <c r="K50" s="390">
        <v>14.352</v>
      </c>
      <c r="L50" s="426">
        <v>3.64</v>
      </c>
      <c r="M50" s="443">
        <f>F50+J50+K50</f>
        <v>184.161</v>
      </c>
    </row>
    <row r="51" spans="1:13" ht="34.5" customHeight="1">
      <c r="A51" s="410"/>
      <c r="B51" s="412"/>
      <c r="C51" s="130">
        <v>26</v>
      </c>
      <c r="D51" s="38" t="s">
        <v>61</v>
      </c>
      <c r="E51" s="391"/>
      <c r="F51" s="391"/>
      <c r="G51" s="391"/>
      <c r="H51" s="391"/>
      <c r="I51" s="391"/>
      <c r="J51" s="391"/>
      <c r="K51" s="391"/>
      <c r="L51" s="456"/>
      <c r="M51" s="457"/>
    </row>
    <row r="52" spans="1:13" ht="34.5" customHeight="1" thickBot="1">
      <c r="A52" s="410"/>
      <c r="B52" s="413"/>
      <c r="C52" s="9">
        <v>26</v>
      </c>
      <c r="D52" s="53" t="s">
        <v>62</v>
      </c>
      <c r="E52" s="404"/>
      <c r="F52" s="404"/>
      <c r="G52" s="404"/>
      <c r="H52" s="404"/>
      <c r="I52" s="404"/>
      <c r="J52" s="404"/>
      <c r="K52" s="404"/>
      <c r="L52" s="427"/>
      <c r="M52" s="444"/>
    </row>
    <row r="53" spans="1:13" ht="34.5" customHeight="1" hidden="1" thickBot="1" thickTop="1">
      <c r="A53" s="469"/>
      <c r="B53" s="120"/>
      <c r="C53" s="466" t="s">
        <v>88</v>
      </c>
      <c r="D53" s="472"/>
      <c r="E53" s="72"/>
      <c r="F53" s="72"/>
      <c r="G53" s="72"/>
      <c r="H53" s="72"/>
      <c r="I53" s="72"/>
      <c r="J53" s="73"/>
      <c r="K53" s="72"/>
      <c r="L53" s="92"/>
      <c r="M53" s="116"/>
    </row>
    <row r="54" spans="1:13" ht="34.5" customHeight="1" hidden="1" thickTop="1">
      <c r="A54" s="470"/>
      <c r="B54" s="412">
        <v>8955</v>
      </c>
      <c r="C54" s="25">
        <v>36</v>
      </c>
      <c r="D54" s="52" t="s">
        <v>31</v>
      </c>
      <c r="E54" s="401">
        <v>208.7</v>
      </c>
      <c r="F54" s="401">
        <f>E54*1.35</f>
        <v>281.745</v>
      </c>
      <c r="G54" s="401">
        <v>6.49</v>
      </c>
      <c r="H54" s="401">
        <v>6.196</v>
      </c>
      <c r="I54" s="401">
        <v>8.914</v>
      </c>
      <c r="J54" s="401">
        <f>I54+H54+G54</f>
        <v>21.6</v>
      </c>
      <c r="K54" s="401">
        <v>20.984</v>
      </c>
      <c r="L54" s="401">
        <v>0</v>
      </c>
      <c r="M54" s="473">
        <f>F54+J54+K54</f>
        <v>324.329</v>
      </c>
    </row>
    <row r="55" spans="1:13" ht="34.5" customHeight="1" hidden="1">
      <c r="A55" s="470"/>
      <c r="B55" s="412"/>
      <c r="C55" s="79">
        <v>36</v>
      </c>
      <c r="D55" s="53" t="s">
        <v>33</v>
      </c>
      <c r="E55" s="402"/>
      <c r="F55" s="402"/>
      <c r="G55" s="402"/>
      <c r="H55" s="402"/>
      <c r="I55" s="402"/>
      <c r="J55" s="402"/>
      <c r="K55" s="402"/>
      <c r="L55" s="402"/>
      <c r="M55" s="474"/>
    </row>
    <row r="56" spans="1:13" ht="34.5" customHeight="1" hidden="1">
      <c r="A56" s="470"/>
      <c r="B56" s="412"/>
      <c r="C56" s="81">
        <v>25</v>
      </c>
      <c r="D56" s="38" t="s">
        <v>87</v>
      </c>
      <c r="E56" s="402"/>
      <c r="F56" s="402"/>
      <c r="G56" s="402"/>
      <c r="H56" s="402"/>
      <c r="I56" s="402"/>
      <c r="J56" s="402"/>
      <c r="K56" s="402"/>
      <c r="L56" s="402"/>
      <c r="M56" s="474"/>
    </row>
    <row r="57" spans="1:13" ht="34.5" customHeight="1" hidden="1" thickBot="1">
      <c r="A57" s="471"/>
      <c r="B57" s="413"/>
      <c r="C57" s="80">
        <v>25</v>
      </c>
      <c r="D57" s="38" t="s">
        <v>37</v>
      </c>
      <c r="E57" s="403"/>
      <c r="F57" s="403"/>
      <c r="G57" s="403"/>
      <c r="H57" s="403"/>
      <c r="I57" s="403"/>
      <c r="J57" s="403"/>
      <c r="K57" s="403"/>
      <c r="L57" s="403"/>
      <c r="M57" s="475"/>
    </row>
    <row r="58" spans="1:13" ht="34.5" customHeight="1" hidden="1" thickBot="1" thickTop="1">
      <c r="A58" s="469"/>
      <c r="B58" s="120"/>
      <c r="C58" s="466" t="s">
        <v>63</v>
      </c>
      <c r="D58" s="472"/>
      <c r="E58" s="72"/>
      <c r="F58" s="72"/>
      <c r="G58" s="72"/>
      <c r="H58" s="72"/>
      <c r="I58" s="72"/>
      <c r="J58" s="73"/>
      <c r="K58" s="72"/>
      <c r="L58" s="92"/>
      <c r="M58" s="116"/>
    </row>
    <row r="59" spans="1:13" ht="34.5" customHeight="1" hidden="1" thickTop="1">
      <c r="A59" s="470"/>
      <c r="B59" s="412">
        <v>1000</v>
      </c>
      <c r="C59" s="25">
        <v>36</v>
      </c>
      <c r="D59" s="52" t="s">
        <v>31</v>
      </c>
      <c r="E59" s="401">
        <v>389.21</v>
      </c>
      <c r="F59" s="401">
        <f>E59*1.35</f>
        <v>525.4335</v>
      </c>
      <c r="G59" s="401">
        <v>12.985</v>
      </c>
      <c r="H59" s="401">
        <v>12.394</v>
      </c>
      <c r="I59" s="401">
        <v>17.821</v>
      </c>
      <c r="J59" s="401">
        <f>I59+H59+G59</f>
        <v>43.2</v>
      </c>
      <c r="K59" s="401">
        <v>40.076</v>
      </c>
      <c r="L59" s="401">
        <v>0</v>
      </c>
      <c r="M59" s="473">
        <f>F59+J59+K62</f>
        <v>603.5835000000001</v>
      </c>
    </row>
    <row r="60" spans="1:13" ht="34.5" customHeight="1" hidden="1">
      <c r="A60" s="470"/>
      <c r="B60" s="412"/>
      <c r="C60" s="26">
        <v>36</v>
      </c>
      <c r="D60" s="38" t="s">
        <v>32</v>
      </c>
      <c r="E60" s="402"/>
      <c r="F60" s="402"/>
      <c r="G60" s="402"/>
      <c r="H60" s="402"/>
      <c r="I60" s="402"/>
      <c r="J60" s="402"/>
      <c r="K60" s="402"/>
      <c r="L60" s="402"/>
      <c r="M60" s="474"/>
    </row>
    <row r="61" spans="1:13" ht="34.5" customHeight="1" hidden="1">
      <c r="A61" s="470"/>
      <c r="B61" s="412"/>
      <c r="C61" s="79">
        <v>36</v>
      </c>
      <c r="D61" s="53" t="s">
        <v>33</v>
      </c>
      <c r="E61" s="402"/>
      <c r="F61" s="402"/>
      <c r="G61" s="402"/>
      <c r="H61" s="402"/>
      <c r="I61" s="402"/>
      <c r="J61" s="402"/>
      <c r="K61" s="402"/>
      <c r="L61" s="402"/>
      <c r="M61" s="474"/>
    </row>
    <row r="62" spans="1:13" ht="34.5" customHeight="1" hidden="1">
      <c r="A62" s="470"/>
      <c r="B62" s="412"/>
      <c r="C62" s="9">
        <v>25</v>
      </c>
      <c r="D62" s="38" t="s">
        <v>34</v>
      </c>
      <c r="E62" s="402"/>
      <c r="F62" s="402"/>
      <c r="G62" s="402"/>
      <c r="H62" s="402"/>
      <c r="I62" s="402"/>
      <c r="J62" s="402"/>
      <c r="K62" s="402">
        <v>34.95</v>
      </c>
      <c r="L62" s="402"/>
      <c r="M62" s="474"/>
    </row>
    <row r="63" spans="1:13" ht="34.5" customHeight="1" hidden="1">
      <c r="A63" s="470"/>
      <c r="B63" s="412"/>
      <c r="C63" s="9">
        <v>25</v>
      </c>
      <c r="D63" s="82" t="s">
        <v>35</v>
      </c>
      <c r="E63" s="402"/>
      <c r="F63" s="402"/>
      <c r="G63" s="402"/>
      <c r="H63" s="402"/>
      <c r="I63" s="402"/>
      <c r="J63" s="402"/>
      <c r="K63" s="402"/>
      <c r="L63" s="402"/>
      <c r="M63" s="474"/>
    </row>
    <row r="64" spans="1:13" ht="34.5" customHeight="1" hidden="1">
      <c r="A64" s="470"/>
      <c r="B64" s="412"/>
      <c r="C64" s="80">
        <v>25</v>
      </c>
      <c r="D64" s="38" t="s">
        <v>36</v>
      </c>
      <c r="E64" s="402"/>
      <c r="F64" s="402"/>
      <c r="G64" s="402"/>
      <c r="H64" s="402"/>
      <c r="I64" s="402"/>
      <c r="J64" s="402"/>
      <c r="K64" s="402"/>
      <c r="L64" s="402"/>
      <c r="M64" s="474"/>
    </row>
    <row r="65" spans="1:13" ht="34.5" customHeight="1" hidden="1">
      <c r="A65" s="470"/>
      <c r="B65" s="412"/>
      <c r="C65" s="81">
        <v>25</v>
      </c>
      <c r="D65" s="38" t="s">
        <v>87</v>
      </c>
      <c r="E65" s="402"/>
      <c r="F65" s="402"/>
      <c r="G65" s="402"/>
      <c r="H65" s="402"/>
      <c r="I65" s="402"/>
      <c r="J65" s="402"/>
      <c r="K65" s="402"/>
      <c r="L65" s="402"/>
      <c r="M65" s="474"/>
    </row>
    <row r="66" spans="1:13" ht="34.5" customHeight="1" hidden="1" thickBot="1">
      <c r="A66" s="471"/>
      <c r="B66" s="413"/>
      <c r="C66" s="80">
        <v>25</v>
      </c>
      <c r="D66" s="38" t="s">
        <v>37</v>
      </c>
      <c r="E66" s="403"/>
      <c r="F66" s="403"/>
      <c r="G66" s="403"/>
      <c r="H66" s="403"/>
      <c r="I66" s="403"/>
      <c r="J66" s="403"/>
      <c r="K66" s="403"/>
      <c r="L66" s="403"/>
      <c r="M66" s="475"/>
    </row>
    <row r="67" spans="2:13" ht="34.5" customHeight="1" thickBot="1" thickTop="1">
      <c r="B67" s="74"/>
      <c r="C67" s="408" t="s">
        <v>59</v>
      </c>
      <c r="D67" s="409"/>
      <c r="E67" s="4"/>
      <c r="F67" s="4"/>
      <c r="G67" s="4"/>
      <c r="H67" s="4"/>
      <c r="I67" s="4"/>
      <c r="J67" s="4"/>
      <c r="K67" s="13"/>
      <c r="L67" s="93"/>
      <c r="M67" s="110"/>
    </row>
    <row r="68" spans="1:13" s="40" customFormat="1" ht="34.5" customHeight="1" thickBot="1" thickTop="1">
      <c r="A68" s="410"/>
      <c r="B68" s="411">
        <v>8573</v>
      </c>
      <c r="C68" s="11"/>
      <c r="D68" s="132" t="s">
        <v>92</v>
      </c>
      <c r="E68" s="95"/>
      <c r="F68" s="95"/>
      <c r="G68" s="95"/>
      <c r="H68" s="95"/>
      <c r="I68" s="95"/>
      <c r="J68" s="95"/>
      <c r="K68" s="95"/>
      <c r="L68" s="96"/>
      <c r="M68" s="109"/>
    </row>
    <row r="69" spans="1:13" s="40" customFormat="1" ht="34.5" customHeight="1" thickTop="1">
      <c r="A69" s="410"/>
      <c r="B69" s="412"/>
      <c r="C69" s="121">
        <v>26</v>
      </c>
      <c r="D69" s="129" t="s">
        <v>100</v>
      </c>
      <c r="E69" s="395">
        <v>119.66</v>
      </c>
      <c r="F69" s="395">
        <f>E69*1.35</f>
        <v>161.541</v>
      </c>
      <c r="G69" s="395">
        <v>2.964</v>
      </c>
      <c r="H69" s="390">
        <v>2.184</v>
      </c>
      <c r="I69" s="395">
        <v>3.12</v>
      </c>
      <c r="J69" s="395">
        <f>I69+H69+G69</f>
        <v>8.268</v>
      </c>
      <c r="K69" s="395">
        <v>14.352</v>
      </c>
      <c r="L69" s="398">
        <v>5.46</v>
      </c>
      <c r="M69" s="405">
        <f>F69+J69+K69</f>
        <v>184.161</v>
      </c>
    </row>
    <row r="70" spans="1:13" ht="34.5" customHeight="1">
      <c r="A70" s="410"/>
      <c r="B70" s="412"/>
      <c r="C70" s="30">
        <v>26</v>
      </c>
      <c r="D70" s="97" t="s">
        <v>93</v>
      </c>
      <c r="E70" s="396"/>
      <c r="F70" s="396"/>
      <c r="G70" s="396"/>
      <c r="H70" s="391"/>
      <c r="I70" s="396"/>
      <c r="J70" s="396"/>
      <c r="K70" s="396"/>
      <c r="L70" s="399"/>
      <c r="M70" s="406"/>
    </row>
    <row r="71" spans="1:13" ht="34.5" customHeight="1" thickBot="1">
      <c r="A71" s="410"/>
      <c r="B71" s="413"/>
      <c r="C71" s="30">
        <v>26</v>
      </c>
      <c r="D71" s="98" t="s">
        <v>94</v>
      </c>
      <c r="E71" s="397"/>
      <c r="F71" s="397"/>
      <c r="G71" s="397"/>
      <c r="H71" s="404"/>
      <c r="I71" s="397"/>
      <c r="J71" s="397"/>
      <c r="K71" s="397"/>
      <c r="L71" s="400"/>
      <c r="M71" s="407"/>
    </row>
    <row r="72" ht="14.25" thickBot="1" thickTop="1">
      <c r="D72" s="78"/>
    </row>
    <row r="73" ht="13.5" thickTop="1"/>
  </sheetData>
  <sheetProtection password="CA63" sheet="1" selectLockedCells="1"/>
  <mergeCells count="145">
    <mergeCell ref="C20:D20"/>
    <mergeCell ref="C25:D25"/>
    <mergeCell ref="F33:F35"/>
    <mergeCell ref="L27:L31"/>
    <mergeCell ref="I27:I31"/>
    <mergeCell ref="H27:H31"/>
    <mergeCell ref="E27:E31"/>
    <mergeCell ref="J27:J31"/>
    <mergeCell ref="L33:L35"/>
    <mergeCell ref="C31:D31"/>
    <mergeCell ref="A58:A66"/>
    <mergeCell ref="C48:D48"/>
    <mergeCell ref="C58:D58"/>
    <mergeCell ref="G59:G66"/>
    <mergeCell ref="H59:H66"/>
    <mergeCell ref="B59:B66"/>
    <mergeCell ref="E59:E66"/>
    <mergeCell ref="E50:E52"/>
    <mergeCell ref="A49:A52"/>
    <mergeCell ref="B49:B52"/>
    <mergeCell ref="M59:M66"/>
    <mergeCell ref="K54:K57"/>
    <mergeCell ref="L54:L57"/>
    <mergeCell ref="M54:M57"/>
    <mergeCell ref="F59:F66"/>
    <mergeCell ref="I59:I66"/>
    <mergeCell ref="J59:J66"/>
    <mergeCell ref="F54:F57"/>
    <mergeCell ref="G54:G57"/>
    <mergeCell ref="H54:H57"/>
    <mergeCell ref="A53:A57"/>
    <mergeCell ref="C53:D53"/>
    <mergeCell ref="B54:B57"/>
    <mergeCell ref="E54:E57"/>
    <mergeCell ref="L44:L47"/>
    <mergeCell ref="I44:I47"/>
    <mergeCell ref="J44:J47"/>
    <mergeCell ref="A43:A47"/>
    <mergeCell ref="B43:B47"/>
    <mergeCell ref="M44:M47"/>
    <mergeCell ref="M38:M41"/>
    <mergeCell ref="E44:E47"/>
    <mergeCell ref="H50:H52"/>
    <mergeCell ref="M50:M52"/>
    <mergeCell ref="F50:F52"/>
    <mergeCell ref="G50:G52"/>
    <mergeCell ref="K50:K52"/>
    <mergeCell ref="L50:L52"/>
    <mergeCell ref="H44:H47"/>
    <mergeCell ref="C42:D42"/>
    <mergeCell ref="I38:I41"/>
    <mergeCell ref="J38:J41"/>
    <mergeCell ref="K44:K47"/>
    <mergeCell ref="H38:H41"/>
    <mergeCell ref="E38:E41"/>
    <mergeCell ref="F44:F47"/>
    <mergeCell ref="G44:G47"/>
    <mergeCell ref="M33:M35"/>
    <mergeCell ref="C36:D36"/>
    <mergeCell ref="A37:A41"/>
    <mergeCell ref="B37:B41"/>
    <mergeCell ref="E33:E35"/>
    <mergeCell ref="K33:K35"/>
    <mergeCell ref="G38:G41"/>
    <mergeCell ref="A32:A35"/>
    <mergeCell ref="B32:B35"/>
    <mergeCell ref="K38:K41"/>
    <mergeCell ref="M27:M31"/>
    <mergeCell ref="F38:F41"/>
    <mergeCell ref="G33:G35"/>
    <mergeCell ref="H33:H35"/>
    <mergeCell ref="I33:I35"/>
    <mergeCell ref="J33:J35"/>
    <mergeCell ref="K27:K31"/>
    <mergeCell ref="F27:F31"/>
    <mergeCell ref="G27:G31"/>
    <mergeCell ref="L38:L41"/>
    <mergeCell ref="B26:B30"/>
    <mergeCell ref="I22:I23"/>
    <mergeCell ref="F22:F23"/>
    <mergeCell ref="G22:G23"/>
    <mergeCell ref="A21:A23"/>
    <mergeCell ref="B21:B23"/>
    <mergeCell ref="A26:A30"/>
    <mergeCell ref="M22:M23"/>
    <mergeCell ref="M16:M19"/>
    <mergeCell ref="E22:E23"/>
    <mergeCell ref="G16:G19"/>
    <mergeCell ref="H22:H23"/>
    <mergeCell ref="I16:I19"/>
    <mergeCell ref="J16:J19"/>
    <mergeCell ref="K16:K19"/>
    <mergeCell ref="H16:H19"/>
    <mergeCell ref="J22:J23"/>
    <mergeCell ref="A15:A19"/>
    <mergeCell ref="B15:B19"/>
    <mergeCell ref="E16:E19"/>
    <mergeCell ref="F16:F19"/>
    <mergeCell ref="C10:D10"/>
    <mergeCell ref="A10:A13"/>
    <mergeCell ref="K22:K23"/>
    <mergeCell ref="L22:L23"/>
    <mergeCell ref="A1:M1"/>
    <mergeCell ref="A2:M2"/>
    <mergeCell ref="C4:D4"/>
    <mergeCell ref="F6:F8"/>
    <mergeCell ref="B6:B8"/>
    <mergeCell ref="A6:A8"/>
    <mergeCell ref="C14:D14"/>
    <mergeCell ref="L16:L19"/>
    <mergeCell ref="M10:M13"/>
    <mergeCell ref="E10:E13"/>
    <mergeCell ref="F10:F13"/>
    <mergeCell ref="G10:G13"/>
    <mergeCell ref="H10:H13"/>
    <mergeCell ref="I10:I13"/>
    <mergeCell ref="J10:J13"/>
    <mergeCell ref="L10:L13"/>
    <mergeCell ref="K10:K13"/>
    <mergeCell ref="M69:M71"/>
    <mergeCell ref="C67:D67"/>
    <mergeCell ref="A68:A71"/>
    <mergeCell ref="B68:B71"/>
    <mergeCell ref="E69:E71"/>
    <mergeCell ref="F69:F71"/>
    <mergeCell ref="G69:G71"/>
    <mergeCell ref="H69:H71"/>
    <mergeCell ref="I69:I71"/>
    <mergeCell ref="J69:J71"/>
    <mergeCell ref="K69:K71"/>
    <mergeCell ref="L69:L71"/>
    <mergeCell ref="K59:K66"/>
    <mergeCell ref="L59:L66"/>
    <mergeCell ref="J50:J52"/>
    <mergeCell ref="I54:I57"/>
    <mergeCell ref="I50:I52"/>
    <mergeCell ref="J54:J57"/>
    <mergeCell ref="M6:M8"/>
    <mergeCell ref="L6:L8"/>
    <mergeCell ref="K6:K8"/>
    <mergeCell ref="J6:J8"/>
    <mergeCell ref="H6:H8"/>
    <mergeCell ref="E6:E8"/>
    <mergeCell ref="I6:I8"/>
    <mergeCell ref="G6:G8"/>
  </mergeCells>
  <printOptions headings="1" horizontalCentered="1" verticalCentered="1"/>
  <pageMargins left="0.15748031496062992" right="0.15748031496062992" top="0.5118110236220472" bottom="0.35433070866141736" header="0.15748031496062992" footer="0.15748031496062992"/>
  <pageSetup horizontalDpi="600" verticalDpi="600" orientation="portrait" scale="34" r:id="rId2"/>
  <headerFooter alignWithMargins="0"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Jardiniere du Nord</dc:creator>
  <cp:keywords/>
  <dc:description/>
  <cp:lastModifiedBy>Katherine Durand</cp:lastModifiedBy>
  <cp:lastPrinted>2023-10-30T11:52:58Z</cp:lastPrinted>
  <dcterms:created xsi:type="dcterms:W3CDTF">2015-09-08T15:28:13Z</dcterms:created>
  <dcterms:modified xsi:type="dcterms:W3CDTF">2023-10-30T11:53:02Z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