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commun\2025-26\BDC\"/>
    </mc:Choice>
  </mc:AlternateContent>
  <xr:revisionPtr revIDLastSave="0" documentId="13_ncr:1_{59FDD18C-0F9D-4981-A3D6-38F465C0523B}" xr6:coauthVersionLast="36" xr6:coauthVersionMax="36" xr10:uidLastSave="{00000000-0000-0000-0000-000000000000}"/>
  <bookViews>
    <workbookView xWindow="0" yWindow="0" windowWidth="28800" windowHeight="11390" xr2:uid="{D3532CBE-FAE9-4709-846D-2407CFB95034}"/>
  </bookViews>
  <sheets>
    <sheet name="Bon de commande" sheetId="1" r:id="rId1"/>
    <sheet name="Termes et conditions " sheetId="4" r:id="rId2"/>
  </sheets>
  <definedNames>
    <definedName name="_xlnm._FilterDatabase" localSheetId="0" hidden="1">'Bon de commande'!$A$15:$P$262</definedName>
    <definedName name="somme">#REF!</definedName>
    <definedName name="_xlnm.Print_Area" localSheetId="0">'Bon de commande'!$A$1:$K$263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7" i="1" l="1"/>
  <c r="P257" i="1" s="1"/>
  <c r="L257" i="1"/>
  <c r="N256" i="1"/>
  <c r="L256" i="1"/>
  <c r="N255" i="1"/>
  <c r="L255" i="1"/>
  <c r="N254" i="1"/>
  <c r="P254" i="1" s="1"/>
  <c r="L254" i="1"/>
  <c r="N253" i="1"/>
  <c r="P253" i="1" s="1"/>
  <c r="L253" i="1"/>
  <c r="N252" i="1"/>
  <c r="L252" i="1"/>
  <c r="N251" i="1"/>
  <c r="L251" i="1"/>
  <c r="N250" i="1"/>
  <c r="P250" i="1" s="1"/>
  <c r="L250" i="1"/>
  <c r="N249" i="1"/>
  <c r="P249" i="1" s="1"/>
  <c r="L249" i="1"/>
  <c r="N248" i="1"/>
  <c r="L248" i="1"/>
  <c r="N247" i="1"/>
  <c r="L247" i="1"/>
  <c r="N246" i="1"/>
  <c r="P246" i="1" s="1"/>
  <c r="L246" i="1"/>
  <c r="N245" i="1"/>
  <c r="L245" i="1"/>
  <c r="N244" i="1"/>
  <c r="L244" i="1"/>
  <c r="N243" i="1"/>
  <c r="L243" i="1"/>
  <c r="N242" i="1"/>
  <c r="P242" i="1" s="1"/>
  <c r="L242" i="1"/>
  <c r="N241" i="1"/>
  <c r="P241" i="1" s="1"/>
  <c r="L241" i="1"/>
  <c r="N240" i="1"/>
  <c r="L240" i="1"/>
  <c r="N239" i="1"/>
  <c r="L239" i="1"/>
  <c r="N238" i="1"/>
  <c r="L238" i="1"/>
  <c r="N237" i="1"/>
  <c r="L237" i="1"/>
  <c r="N236" i="1"/>
  <c r="L236" i="1"/>
  <c r="N235" i="1"/>
  <c r="L235" i="1"/>
  <c r="N234" i="1"/>
  <c r="P234" i="1" s="1"/>
  <c r="L234" i="1"/>
  <c r="N233" i="1"/>
  <c r="L233" i="1"/>
  <c r="N232" i="1"/>
  <c r="P232" i="1" s="1"/>
  <c r="L232" i="1"/>
  <c r="N231" i="1"/>
  <c r="L231" i="1"/>
  <c r="N230" i="1"/>
  <c r="P230" i="1" s="1"/>
  <c r="L230" i="1"/>
  <c r="N229" i="1"/>
  <c r="L229" i="1"/>
  <c r="N228" i="1"/>
  <c r="P228" i="1" s="1"/>
  <c r="L228" i="1"/>
  <c r="N227" i="1"/>
  <c r="P227" i="1" s="1"/>
  <c r="L227" i="1"/>
  <c r="N226" i="1"/>
  <c r="P226" i="1" s="1"/>
  <c r="L226" i="1"/>
  <c r="N225" i="1"/>
  <c r="P225" i="1" s="1"/>
  <c r="L225" i="1"/>
  <c r="N224" i="1"/>
  <c r="L224" i="1"/>
  <c r="N223" i="1"/>
  <c r="P223" i="1" s="1"/>
  <c r="L223" i="1"/>
  <c r="N222" i="1"/>
  <c r="P222" i="1" s="1"/>
  <c r="L222" i="1"/>
  <c r="N221" i="1"/>
  <c r="L221" i="1"/>
  <c r="N220" i="1"/>
  <c r="P220" i="1" s="1"/>
  <c r="L220" i="1"/>
  <c r="N219" i="1"/>
  <c r="P219" i="1" s="1"/>
  <c r="L219" i="1"/>
  <c r="N218" i="1"/>
  <c r="L218" i="1"/>
  <c r="N217" i="1"/>
  <c r="L217" i="1"/>
  <c r="N216" i="1"/>
  <c r="P216" i="1" s="1"/>
  <c r="L216" i="1"/>
  <c r="N215" i="1"/>
  <c r="L215" i="1"/>
  <c r="N214" i="1"/>
  <c r="L214" i="1"/>
  <c r="N213" i="1"/>
  <c r="L213" i="1"/>
  <c r="N212" i="1"/>
  <c r="L212" i="1"/>
  <c r="N211" i="1"/>
  <c r="L211" i="1"/>
  <c r="N209" i="1"/>
  <c r="P209" i="1" s="1"/>
  <c r="L209" i="1"/>
  <c r="N208" i="1"/>
  <c r="L208" i="1"/>
  <c r="N207" i="1"/>
  <c r="L207" i="1"/>
  <c r="N206" i="1"/>
  <c r="L206" i="1"/>
  <c r="N205" i="1"/>
  <c r="L205" i="1"/>
  <c r="N204" i="1"/>
  <c r="L204" i="1"/>
  <c r="N203" i="1"/>
  <c r="P203" i="1" s="1"/>
  <c r="L203" i="1"/>
  <c r="N202" i="1"/>
  <c r="P202" i="1" s="1"/>
  <c r="L202" i="1"/>
  <c r="N201" i="1"/>
  <c r="P201" i="1" s="1"/>
  <c r="L201" i="1"/>
  <c r="N200" i="1"/>
  <c r="L200" i="1"/>
  <c r="N199" i="1"/>
  <c r="L199" i="1"/>
  <c r="N198" i="1"/>
  <c r="P198" i="1" s="1"/>
  <c r="L198" i="1"/>
  <c r="N197" i="1"/>
  <c r="P197" i="1" s="1"/>
  <c r="L197" i="1"/>
  <c r="N196" i="1"/>
  <c r="P196" i="1" s="1"/>
  <c r="L196" i="1"/>
  <c r="N195" i="1"/>
  <c r="P195" i="1" s="1"/>
  <c r="L195" i="1"/>
  <c r="N194" i="1"/>
  <c r="L194" i="1"/>
  <c r="N193" i="1"/>
  <c r="P193" i="1" s="1"/>
  <c r="L193" i="1"/>
  <c r="N192" i="1"/>
  <c r="L192" i="1"/>
  <c r="N191" i="1"/>
  <c r="P191" i="1" s="1"/>
  <c r="L191" i="1"/>
  <c r="N190" i="1"/>
  <c r="L190" i="1"/>
  <c r="N189" i="1"/>
  <c r="L189" i="1"/>
  <c r="N188" i="1"/>
  <c r="L188" i="1"/>
  <c r="N187" i="1"/>
  <c r="L187" i="1"/>
  <c r="N186" i="1"/>
  <c r="L186" i="1"/>
  <c r="N185" i="1"/>
  <c r="P185" i="1" s="1"/>
  <c r="L185" i="1"/>
  <c r="N184" i="1"/>
  <c r="L184" i="1"/>
  <c r="N183" i="1"/>
  <c r="L183" i="1"/>
  <c r="N182" i="1"/>
  <c r="P182" i="1" s="1"/>
  <c r="L182" i="1"/>
  <c r="N181" i="1"/>
  <c r="L181" i="1"/>
  <c r="N180" i="1"/>
  <c r="L180" i="1"/>
  <c r="N179" i="1"/>
  <c r="L179" i="1"/>
  <c r="N178" i="1"/>
  <c r="P178" i="1" s="1"/>
  <c r="L178" i="1"/>
  <c r="N177" i="1"/>
  <c r="P177" i="1" s="1"/>
  <c r="L177" i="1"/>
  <c r="N176" i="1"/>
  <c r="L176" i="1"/>
  <c r="N175" i="1"/>
  <c r="L175" i="1"/>
  <c r="N174" i="1"/>
  <c r="P174" i="1" s="1"/>
  <c r="L174" i="1"/>
  <c r="N173" i="1"/>
  <c r="P173" i="1" s="1"/>
  <c r="L173" i="1"/>
  <c r="N172" i="1"/>
  <c r="L172" i="1"/>
  <c r="N171" i="1"/>
  <c r="L171" i="1"/>
  <c r="N170" i="1"/>
  <c r="L170" i="1"/>
  <c r="N169" i="1"/>
  <c r="L169" i="1"/>
  <c r="N168" i="1"/>
  <c r="L168" i="1"/>
  <c r="N167" i="1"/>
  <c r="L167" i="1"/>
  <c r="N166" i="1"/>
  <c r="L166" i="1"/>
  <c r="N165" i="1"/>
  <c r="L165" i="1"/>
  <c r="N164" i="1"/>
  <c r="L164" i="1"/>
  <c r="N163" i="1"/>
  <c r="L163" i="1"/>
  <c r="N162" i="1"/>
  <c r="L162" i="1"/>
  <c r="N161" i="1"/>
  <c r="P161" i="1" s="1"/>
  <c r="L161" i="1"/>
  <c r="N160" i="1"/>
  <c r="L160" i="1"/>
  <c r="N159" i="1"/>
  <c r="L159" i="1"/>
  <c r="N158" i="1"/>
  <c r="P158" i="1" s="1"/>
  <c r="L158" i="1"/>
  <c r="N157" i="1"/>
  <c r="P157" i="1" s="1"/>
  <c r="L157" i="1"/>
  <c r="N156" i="1"/>
  <c r="L156" i="1"/>
  <c r="N155" i="1"/>
  <c r="L155" i="1"/>
  <c r="N154" i="1"/>
  <c r="P154" i="1" s="1"/>
  <c r="L154" i="1"/>
  <c r="N153" i="1"/>
  <c r="P153" i="1" s="1"/>
  <c r="L153" i="1"/>
  <c r="N152" i="1"/>
  <c r="L152" i="1"/>
  <c r="N151" i="1"/>
  <c r="P151" i="1" s="1"/>
  <c r="L151" i="1"/>
  <c r="N150" i="1"/>
  <c r="P150" i="1" s="1"/>
  <c r="L150" i="1"/>
  <c r="N149" i="1"/>
  <c r="P149" i="1" s="1"/>
  <c r="L149" i="1"/>
  <c r="N148" i="1"/>
  <c r="P148" i="1" s="1"/>
  <c r="L148" i="1"/>
  <c r="N147" i="1"/>
  <c r="P147" i="1" s="1"/>
  <c r="L147" i="1"/>
  <c r="N146" i="1"/>
  <c r="L146" i="1"/>
  <c r="N145" i="1"/>
  <c r="L145" i="1"/>
  <c r="N144" i="1"/>
  <c r="P144" i="1" s="1"/>
  <c r="L144" i="1"/>
  <c r="N143" i="1"/>
  <c r="P143" i="1" s="1"/>
  <c r="L143" i="1"/>
  <c r="N142" i="1"/>
  <c r="L142" i="1"/>
  <c r="N141" i="1"/>
  <c r="L141" i="1"/>
  <c r="N140" i="1"/>
  <c r="L140" i="1"/>
  <c r="N139" i="1"/>
  <c r="L139" i="1"/>
  <c r="N138" i="1"/>
  <c r="L138" i="1"/>
  <c r="N137" i="1"/>
  <c r="L137" i="1"/>
  <c r="N136" i="1"/>
  <c r="L136" i="1"/>
  <c r="N135" i="1"/>
  <c r="L135" i="1"/>
  <c r="N134" i="1"/>
  <c r="P134" i="1" s="1"/>
  <c r="L134" i="1"/>
  <c r="N133" i="1"/>
  <c r="P133" i="1" s="1"/>
  <c r="L133" i="1"/>
  <c r="N132" i="1"/>
  <c r="L132" i="1"/>
  <c r="N131" i="1"/>
  <c r="P131" i="1" s="1"/>
  <c r="L131" i="1"/>
  <c r="N130" i="1"/>
  <c r="P130" i="1" s="1"/>
  <c r="L130" i="1"/>
  <c r="N129" i="1"/>
  <c r="P129" i="1" s="1"/>
  <c r="L129" i="1"/>
  <c r="N128" i="1"/>
  <c r="P128" i="1" s="1"/>
  <c r="L128" i="1"/>
  <c r="N126" i="1"/>
  <c r="L126" i="1"/>
  <c r="N125" i="1"/>
  <c r="L125" i="1"/>
  <c r="N124" i="1"/>
  <c r="L124" i="1"/>
  <c r="N123" i="1"/>
  <c r="P123" i="1" s="1"/>
  <c r="L123" i="1"/>
  <c r="N122" i="1"/>
  <c r="P122" i="1" s="1"/>
  <c r="L122" i="1"/>
  <c r="N121" i="1"/>
  <c r="L121" i="1"/>
  <c r="N120" i="1"/>
  <c r="P120" i="1" s="1"/>
  <c r="L120" i="1"/>
  <c r="N119" i="1"/>
  <c r="L119" i="1"/>
  <c r="N118" i="1"/>
  <c r="L118" i="1"/>
  <c r="N117" i="1"/>
  <c r="L117" i="1"/>
  <c r="N116" i="1"/>
  <c r="L116" i="1"/>
  <c r="N115" i="1"/>
  <c r="L115" i="1"/>
  <c r="N114" i="1"/>
  <c r="L114" i="1"/>
  <c r="N113" i="1"/>
  <c r="L113" i="1"/>
  <c r="N112" i="1"/>
  <c r="P112" i="1" s="1"/>
  <c r="L112" i="1"/>
  <c r="N111" i="1"/>
  <c r="L111" i="1"/>
  <c r="N110" i="1"/>
  <c r="L110" i="1"/>
  <c r="N109" i="1"/>
  <c r="L109" i="1"/>
  <c r="N108" i="1"/>
  <c r="P108" i="1" s="1"/>
  <c r="L108" i="1"/>
  <c r="N107" i="1"/>
  <c r="L107" i="1"/>
  <c r="N106" i="1"/>
  <c r="P106" i="1" s="1"/>
  <c r="L106" i="1"/>
  <c r="N105" i="1"/>
  <c r="P105" i="1" s="1"/>
  <c r="L105" i="1"/>
  <c r="N104" i="1"/>
  <c r="P104" i="1" s="1"/>
  <c r="L104" i="1"/>
  <c r="N103" i="1"/>
  <c r="L103" i="1"/>
  <c r="N101" i="1"/>
  <c r="L101" i="1"/>
  <c r="N100" i="1"/>
  <c r="L100" i="1"/>
  <c r="N98" i="1"/>
  <c r="P98" i="1" s="1"/>
  <c r="L98" i="1"/>
  <c r="N97" i="1"/>
  <c r="L97" i="1"/>
  <c r="N96" i="1"/>
  <c r="L96" i="1"/>
  <c r="N95" i="1"/>
  <c r="L95" i="1"/>
  <c r="N94" i="1"/>
  <c r="P94" i="1" s="1"/>
  <c r="L94" i="1"/>
  <c r="N93" i="1"/>
  <c r="L93" i="1"/>
  <c r="N92" i="1"/>
  <c r="P92" i="1" s="1"/>
  <c r="L92" i="1"/>
  <c r="N91" i="1"/>
  <c r="L91" i="1"/>
  <c r="N90" i="1"/>
  <c r="L90" i="1"/>
  <c r="N89" i="1"/>
  <c r="L89" i="1"/>
  <c r="N88" i="1"/>
  <c r="P88" i="1" s="1"/>
  <c r="L88" i="1"/>
  <c r="N87" i="1"/>
  <c r="L87" i="1"/>
  <c r="N86" i="1"/>
  <c r="P86" i="1" s="1"/>
  <c r="L86" i="1"/>
  <c r="N85" i="1"/>
  <c r="L85" i="1"/>
  <c r="N84" i="1"/>
  <c r="P84" i="1" s="1"/>
  <c r="L84" i="1"/>
  <c r="N83" i="1"/>
  <c r="P83" i="1" s="1"/>
  <c r="L83" i="1"/>
  <c r="N82" i="1"/>
  <c r="P82" i="1" s="1"/>
  <c r="L82" i="1"/>
  <c r="N81" i="1"/>
  <c r="L81" i="1"/>
  <c r="N80" i="1"/>
  <c r="P80" i="1" s="1"/>
  <c r="L80" i="1"/>
  <c r="N79" i="1"/>
  <c r="P79" i="1" s="1"/>
  <c r="L79" i="1"/>
  <c r="N77" i="1"/>
  <c r="P77" i="1" s="1"/>
  <c r="L77" i="1"/>
  <c r="N76" i="1"/>
  <c r="P76" i="1" s="1"/>
  <c r="L76" i="1"/>
  <c r="N75" i="1"/>
  <c r="P75" i="1" s="1"/>
  <c r="L75" i="1"/>
  <c r="N74" i="1"/>
  <c r="L74" i="1"/>
  <c r="N73" i="1"/>
  <c r="L73" i="1"/>
  <c r="N72" i="1"/>
  <c r="L72" i="1"/>
  <c r="N71" i="1"/>
  <c r="L71" i="1"/>
  <c r="N70" i="1"/>
  <c r="L70" i="1"/>
  <c r="N69" i="1"/>
  <c r="P69" i="1" s="1"/>
  <c r="L69" i="1"/>
  <c r="N68" i="1"/>
  <c r="P68" i="1" s="1"/>
  <c r="L68" i="1"/>
  <c r="N67" i="1"/>
  <c r="P67" i="1" s="1"/>
  <c r="L67" i="1"/>
  <c r="N66" i="1"/>
  <c r="L66" i="1"/>
  <c r="N65" i="1"/>
  <c r="L65" i="1"/>
  <c r="N64" i="1"/>
  <c r="L64" i="1"/>
  <c r="N63" i="1"/>
  <c r="P63" i="1" s="1"/>
  <c r="L63" i="1"/>
  <c r="N62" i="1"/>
  <c r="L62" i="1"/>
  <c r="N61" i="1"/>
  <c r="P61" i="1" s="1"/>
  <c r="L61" i="1"/>
  <c r="N60" i="1"/>
  <c r="P60" i="1" s="1"/>
  <c r="L60" i="1"/>
  <c r="N59" i="1"/>
  <c r="P59" i="1" s="1"/>
  <c r="L59" i="1"/>
  <c r="N58" i="1"/>
  <c r="L58" i="1"/>
  <c r="N57" i="1"/>
  <c r="P57" i="1" s="1"/>
  <c r="L57" i="1"/>
  <c r="N56" i="1"/>
  <c r="P56" i="1" s="1"/>
  <c r="L56" i="1"/>
  <c r="N55" i="1"/>
  <c r="P55" i="1" s="1"/>
  <c r="L55" i="1"/>
  <c r="N54" i="1"/>
  <c r="L54" i="1"/>
  <c r="N53" i="1"/>
  <c r="P53" i="1" s="1"/>
  <c r="L53" i="1"/>
  <c r="N52" i="1"/>
  <c r="P52" i="1" s="1"/>
  <c r="L52" i="1"/>
  <c r="N51" i="1"/>
  <c r="P51" i="1" s="1"/>
  <c r="L51" i="1"/>
  <c r="P245" i="1"/>
  <c r="P238" i="1"/>
  <c r="P237" i="1"/>
  <c r="P236" i="1"/>
  <c r="P235" i="1"/>
  <c r="P215" i="1"/>
  <c r="P214" i="1"/>
  <c r="P213" i="1"/>
  <c r="P212" i="1"/>
  <c r="P211" i="1"/>
  <c r="P208" i="1"/>
  <c r="P207" i="1"/>
  <c r="P206" i="1"/>
  <c r="P205" i="1"/>
  <c r="P186" i="1"/>
  <c r="P181" i="1"/>
  <c r="P170" i="1"/>
  <c r="P169" i="1"/>
  <c r="P166" i="1"/>
  <c r="P165" i="1"/>
  <c r="P162" i="1"/>
  <c r="P142" i="1"/>
  <c r="P140" i="1"/>
  <c r="P139" i="1"/>
  <c r="P136" i="1"/>
  <c r="P135" i="1"/>
  <c r="P116" i="1"/>
  <c r="P115" i="1"/>
  <c r="P113" i="1"/>
  <c r="P111" i="1"/>
  <c r="P110" i="1"/>
  <c r="P97" i="1"/>
  <c r="P95" i="1"/>
  <c r="P91" i="1"/>
  <c r="P90" i="1"/>
  <c r="P87" i="1"/>
  <c r="P73" i="1"/>
  <c r="P72" i="1"/>
  <c r="P71" i="1"/>
  <c r="P65" i="1"/>
  <c r="P64" i="1"/>
  <c r="N127" i="1" l="1"/>
  <c r="P127" i="1" s="1"/>
  <c r="L127" i="1"/>
  <c r="N210" i="1"/>
  <c r="N99" i="1"/>
  <c r="P99" i="1" s="1"/>
  <c r="N102" i="1"/>
  <c r="P102" i="1" s="1"/>
  <c r="N78" i="1"/>
  <c r="P54" i="1"/>
  <c r="N50" i="1"/>
  <c r="P50" i="1" s="1"/>
  <c r="N49" i="1"/>
  <c r="P49" i="1" s="1"/>
  <c r="N48" i="1"/>
  <c r="N47" i="1"/>
  <c r="N46" i="1"/>
  <c r="P46" i="1" s="1"/>
  <c r="N45" i="1"/>
  <c r="P45" i="1" s="1"/>
  <c r="N44" i="1"/>
  <c r="N43" i="1"/>
  <c r="N42" i="1"/>
  <c r="P42" i="1" s="1"/>
  <c r="N41" i="1"/>
  <c r="P41" i="1" s="1"/>
  <c r="N40" i="1"/>
  <c r="N39" i="1"/>
  <c r="N38" i="1"/>
  <c r="P38" i="1" s="1"/>
  <c r="N37" i="1"/>
  <c r="P37" i="1" s="1"/>
  <c r="N36" i="1"/>
  <c r="N35" i="1"/>
  <c r="N34" i="1"/>
  <c r="P34" i="1" s="1"/>
  <c r="N33" i="1"/>
  <c r="P33" i="1" s="1"/>
  <c r="N32" i="1"/>
  <c r="N31" i="1"/>
  <c r="N30" i="1"/>
  <c r="P30" i="1" s="1"/>
  <c r="N29" i="1"/>
  <c r="P29" i="1" s="1"/>
  <c r="N28" i="1"/>
  <c r="N27" i="1"/>
  <c r="N26" i="1"/>
  <c r="P26" i="1" s="1"/>
  <c r="N25" i="1"/>
  <c r="P25" i="1" s="1"/>
  <c r="N24" i="1"/>
  <c r="N23" i="1"/>
  <c r="N22" i="1"/>
  <c r="P22" i="1" s="1"/>
  <c r="N21" i="1"/>
  <c r="P21" i="1" s="1"/>
  <c r="N20" i="1"/>
  <c r="N19" i="1"/>
  <c r="N18" i="1"/>
  <c r="P18" i="1" s="1"/>
  <c r="N17" i="1"/>
  <c r="P17" i="1" s="1"/>
  <c r="E237" i="1" l="1"/>
  <c r="G237" i="1" s="1"/>
  <c r="E238" i="1"/>
  <c r="G238" i="1" s="1"/>
  <c r="E234" i="1"/>
  <c r="G234" i="1" s="1"/>
  <c r="E235" i="1"/>
  <c r="G235" i="1" s="1"/>
  <c r="E229" i="1"/>
  <c r="G229" i="1" s="1"/>
  <c r="E225" i="1"/>
  <c r="G225" i="1" s="1"/>
  <c r="E152" i="1"/>
  <c r="G152" i="1" s="1"/>
  <c r="E149" i="1"/>
  <c r="G149" i="1" s="1"/>
  <c r="E143" i="1"/>
  <c r="G143" i="1" s="1"/>
  <c r="E141" i="1"/>
  <c r="G141" i="1" s="1"/>
  <c r="E130" i="1"/>
  <c r="G130" i="1" s="1"/>
  <c r="E111" i="1"/>
  <c r="G111" i="1" s="1"/>
  <c r="E91" i="1"/>
  <c r="G91" i="1" s="1"/>
  <c r="E87" i="1"/>
  <c r="G87" i="1" s="1"/>
  <c r="E220" i="1" l="1"/>
  <c r="G220" i="1" s="1"/>
  <c r="E214" i="1"/>
  <c r="G214" i="1" s="1"/>
  <c r="L210" i="1"/>
  <c r="E205" i="1"/>
  <c r="G205" i="1" s="1"/>
  <c r="E195" i="1"/>
  <c r="G195" i="1" s="1"/>
  <c r="E193" i="1"/>
  <c r="G193" i="1" s="1"/>
  <c r="L34" i="1"/>
  <c r="E34" i="1"/>
  <c r="G34" i="1" s="1"/>
  <c r="E18" i="1"/>
  <c r="G18" i="1" s="1"/>
  <c r="E20" i="1"/>
  <c r="G20" i="1" s="1"/>
  <c r="E22" i="1"/>
  <c r="G22" i="1" s="1"/>
  <c r="E24" i="1"/>
  <c r="G24" i="1" s="1"/>
  <c r="E26" i="1"/>
  <c r="G26" i="1" s="1"/>
  <c r="E28" i="1"/>
  <c r="G28" i="1" s="1"/>
  <c r="E30" i="1"/>
  <c r="G30" i="1" s="1"/>
  <c r="E32" i="1"/>
  <c r="G32" i="1" s="1"/>
  <c r="E36" i="1"/>
  <c r="G36" i="1" s="1"/>
  <c r="E38" i="1"/>
  <c r="G38" i="1" s="1"/>
  <c r="E40" i="1"/>
  <c r="G40" i="1" s="1"/>
  <c r="E42" i="1"/>
  <c r="G42" i="1" s="1"/>
  <c r="E44" i="1"/>
  <c r="G44" i="1" s="1"/>
  <c r="E46" i="1"/>
  <c r="G46" i="1" s="1"/>
  <c r="E48" i="1"/>
  <c r="G48" i="1" s="1"/>
  <c r="E50" i="1"/>
  <c r="G50" i="1" s="1"/>
  <c r="E52" i="1"/>
  <c r="G52" i="1" s="1"/>
  <c r="E54" i="1"/>
  <c r="G54" i="1" s="1"/>
  <c r="E58" i="1"/>
  <c r="G58" i="1" s="1"/>
  <c r="E60" i="1"/>
  <c r="G60" i="1" s="1"/>
  <c r="E62" i="1"/>
  <c r="G62" i="1" s="1"/>
  <c r="E64" i="1"/>
  <c r="G64" i="1" s="1"/>
  <c r="E66" i="1"/>
  <c r="G66" i="1" s="1"/>
  <c r="E68" i="1"/>
  <c r="G68" i="1" s="1"/>
  <c r="E70" i="1"/>
  <c r="G70" i="1" s="1"/>
  <c r="E72" i="1"/>
  <c r="G72" i="1" s="1"/>
  <c r="E74" i="1"/>
  <c r="G74" i="1" s="1"/>
  <c r="E76" i="1"/>
  <c r="G76" i="1" s="1"/>
  <c r="E78" i="1"/>
  <c r="G78" i="1" s="1"/>
  <c r="E81" i="1"/>
  <c r="G81" i="1" s="1"/>
  <c r="E83" i="1"/>
  <c r="G83" i="1" s="1"/>
  <c r="E93" i="1"/>
  <c r="G93" i="1" s="1"/>
  <c r="E95" i="1"/>
  <c r="G95" i="1" s="1"/>
  <c r="E97" i="1"/>
  <c r="G97" i="1" s="1"/>
  <c r="E99" i="1"/>
  <c r="G99" i="1" s="1"/>
  <c r="E102" i="1"/>
  <c r="G102" i="1" s="1"/>
  <c r="E104" i="1"/>
  <c r="G104" i="1" s="1"/>
  <c r="E106" i="1"/>
  <c r="G106" i="1" s="1"/>
  <c r="E110" i="1"/>
  <c r="G110" i="1" s="1"/>
  <c r="E112" i="1"/>
  <c r="G112" i="1" s="1"/>
  <c r="E115" i="1"/>
  <c r="G115" i="1" s="1"/>
  <c r="E117" i="1"/>
  <c r="G117" i="1" s="1"/>
  <c r="E119" i="1"/>
  <c r="G119" i="1" s="1"/>
  <c r="E123" i="1"/>
  <c r="G123" i="1" s="1"/>
  <c r="E132" i="1"/>
  <c r="G132" i="1" s="1"/>
  <c r="E134" i="1"/>
  <c r="G134" i="1" s="1"/>
  <c r="E136" i="1"/>
  <c r="G136" i="1" s="1"/>
  <c r="E138" i="1"/>
  <c r="G138" i="1" s="1"/>
  <c r="E140" i="1"/>
  <c r="G140" i="1" s="1"/>
  <c r="E142" i="1"/>
  <c r="G142" i="1" s="1"/>
  <c r="E144" i="1"/>
  <c r="G144" i="1" s="1"/>
  <c r="E146" i="1"/>
  <c r="G146" i="1" s="1"/>
  <c r="E154" i="1"/>
  <c r="G154" i="1" s="1"/>
  <c r="E156" i="1"/>
  <c r="G156" i="1" s="1"/>
  <c r="E158" i="1"/>
  <c r="G158" i="1" s="1"/>
  <c r="E160" i="1"/>
  <c r="G160" i="1" s="1"/>
  <c r="E162" i="1"/>
  <c r="G162" i="1" s="1"/>
  <c r="E164" i="1"/>
  <c r="G164" i="1" s="1"/>
  <c r="E166" i="1"/>
  <c r="G166" i="1" s="1"/>
  <c r="E168" i="1"/>
  <c r="G168" i="1" s="1"/>
  <c r="E170" i="1"/>
  <c r="G170" i="1" s="1"/>
  <c r="E172" i="1"/>
  <c r="G172" i="1" s="1"/>
  <c r="E174" i="1"/>
  <c r="G174" i="1" s="1"/>
  <c r="E176" i="1"/>
  <c r="G176" i="1" s="1"/>
  <c r="E178" i="1"/>
  <c r="G178" i="1" s="1"/>
  <c r="E180" i="1"/>
  <c r="G180" i="1" s="1"/>
  <c r="E182" i="1"/>
  <c r="G182" i="1" s="1"/>
  <c r="E184" i="1"/>
  <c r="G184" i="1" s="1"/>
  <c r="E186" i="1"/>
  <c r="G186" i="1" s="1"/>
  <c r="E188" i="1"/>
  <c r="G188" i="1" s="1"/>
  <c r="E196" i="1"/>
  <c r="G196" i="1" s="1"/>
  <c r="E198" i="1"/>
  <c r="G198" i="1" s="1"/>
  <c r="E200" i="1"/>
  <c r="G200" i="1" s="1"/>
  <c r="E202" i="1"/>
  <c r="G202" i="1" s="1"/>
  <c r="E204" i="1"/>
  <c r="G204" i="1" s="1"/>
  <c r="E206" i="1"/>
  <c r="G206" i="1" s="1"/>
  <c r="E211" i="1"/>
  <c r="G211" i="1" s="1"/>
  <c r="E213" i="1"/>
  <c r="G213" i="1" s="1"/>
  <c r="E215" i="1"/>
  <c r="G215" i="1" s="1"/>
  <c r="E217" i="1"/>
  <c r="G217" i="1" s="1"/>
  <c r="E219" i="1"/>
  <c r="G219" i="1" s="1"/>
  <c r="E221" i="1"/>
  <c r="G221" i="1" s="1"/>
  <c r="E223" i="1"/>
  <c r="G223" i="1" s="1"/>
  <c r="E226" i="1"/>
  <c r="G226" i="1" s="1"/>
  <c r="E230" i="1"/>
  <c r="G230" i="1" s="1"/>
  <c r="E240" i="1"/>
  <c r="G240" i="1" s="1"/>
  <c r="E244" i="1"/>
  <c r="G244" i="1" s="1"/>
  <c r="E246" i="1"/>
  <c r="G246" i="1" s="1"/>
  <c r="E248" i="1"/>
  <c r="G248" i="1" s="1"/>
  <c r="E250" i="1"/>
  <c r="G250" i="1" s="1"/>
  <c r="E252" i="1"/>
  <c r="G252" i="1" s="1"/>
  <c r="E254" i="1"/>
  <c r="G254" i="1" s="1"/>
  <c r="E256" i="1"/>
  <c r="G256" i="1" s="1"/>
  <c r="E17" i="1"/>
  <c r="G17" i="1" s="1"/>
  <c r="E19" i="1"/>
  <c r="G19" i="1" s="1"/>
  <c r="E21" i="1"/>
  <c r="G21" i="1" s="1"/>
  <c r="E23" i="1"/>
  <c r="G23" i="1" s="1"/>
  <c r="E25" i="1"/>
  <c r="G25" i="1" s="1"/>
  <c r="E27" i="1"/>
  <c r="G27" i="1" s="1"/>
  <c r="E29" i="1"/>
  <c r="G29" i="1" s="1"/>
  <c r="E31" i="1"/>
  <c r="G31" i="1" s="1"/>
  <c r="E33" i="1"/>
  <c r="G33" i="1" s="1"/>
  <c r="E35" i="1"/>
  <c r="G35" i="1" s="1"/>
  <c r="E37" i="1"/>
  <c r="G37" i="1" s="1"/>
  <c r="E39" i="1"/>
  <c r="G39" i="1" s="1"/>
  <c r="E41" i="1"/>
  <c r="G41" i="1" s="1"/>
  <c r="E43" i="1"/>
  <c r="G43" i="1" s="1"/>
  <c r="E45" i="1"/>
  <c r="G45" i="1" s="1"/>
  <c r="E47" i="1"/>
  <c r="G47" i="1" s="1"/>
  <c r="E49" i="1"/>
  <c r="G49" i="1" s="1"/>
  <c r="E85" i="1"/>
  <c r="G85" i="1" s="1"/>
  <c r="E89" i="1"/>
  <c r="G89" i="1" s="1"/>
  <c r="E96" i="1"/>
  <c r="G96" i="1" s="1"/>
  <c r="E98" i="1"/>
  <c r="G98" i="1" s="1"/>
  <c r="E100" i="1"/>
  <c r="G100" i="1" s="1"/>
  <c r="E101" i="1"/>
  <c r="G101" i="1" s="1"/>
  <c r="E103" i="1"/>
  <c r="G103" i="1" s="1"/>
  <c r="E105" i="1"/>
  <c r="G105" i="1" s="1"/>
  <c r="E107" i="1"/>
  <c r="G107" i="1" s="1"/>
  <c r="E108" i="1"/>
  <c r="G108" i="1" s="1"/>
  <c r="E109" i="1"/>
  <c r="G109" i="1" s="1"/>
  <c r="E116" i="1"/>
  <c r="G116" i="1" s="1"/>
  <c r="E118" i="1"/>
  <c r="G118" i="1" s="1"/>
  <c r="E120" i="1"/>
  <c r="G120" i="1" s="1"/>
  <c r="E124" i="1"/>
  <c r="G124" i="1" s="1"/>
  <c r="E125" i="1"/>
  <c r="G125" i="1" s="1"/>
  <c r="E131" i="1"/>
  <c r="G131" i="1" s="1"/>
  <c r="E133" i="1"/>
  <c r="G133" i="1" s="1"/>
  <c r="E137" i="1"/>
  <c r="G137" i="1" s="1"/>
  <c r="E139" i="1"/>
  <c r="G139" i="1" s="1"/>
  <c r="E145" i="1"/>
  <c r="G145" i="1" s="1"/>
  <c r="E147" i="1"/>
  <c r="G147" i="1" s="1"/>
  <c r="E148" i="1"/>
  <c r="G148" i="1" s="1"/>
  <c r="E153" i="1"/>
  <c r="G153" i="1" s="1"/>
  <c r="E155" i="1"/>
  <c r="G155" i="1" s="1"/>
  <c r="E157" i="1"/>
  <c r="G157" i="1" s="1"/>
  <c r="E159" i="1"/>
  <c r="G159" i="1" s="1"/>
  <c r="E161" i="1"/>
  <c r="G161" i="1" s="1"/>
  <c r="E163" i="1"/>
  <c r="G163" i="1" s="1"/>
  <c r="E165" i="1"/>
  <c r="G165" i="1" s="1"/>
  <c r="E167" i="1"/>
  <c r="G167" i="1" s="1"/>
  <c r="E169" i="1"/>
  <c r="G169" i="1" s="1"/>
  <c r="E171" i="1"/>
  <c r="G171" i="1" s="1"/>
  <c r="E173" i="1"/>
  <c r="G173" i="1" s="1"/>
  <c r="E175" i="1"/>
  <c r="G175" i="1" s="1"/>
  <c r="E177" i="1"/>
  <c r="G177" i="1" s="1"/>
  <c r="E179" i="1"/>
  <c r="G179" i="1" s="1"/>
  <c r="E181" i="1"/>
  <c r="G181" i="1" s="1"/>
  <c r="E183" i="1"/>
  <c r="G183" i="1" s="1"/>
  <c r="E185" i="1"/>
  <c r="G185" i="1" s="1"/>
  <c r="E187" i="1"/>
  <c r="G187" i="1" s="1"/>
  <c r="E189" i="1"/>
  <c r="G189" i="1" s="1"/>
  <c r="E190" i="1"/>
  <c r="G190" i="1" s="1"/>
  <c r="E191" i="1"/>
  <c r="G191" i="1" s="1"/>
  <c r="E192" i="1"/>
  <c r="G192" i="1" s="1"/>
  <c r="E194" i="1"/>
  <c r="G194" i="1" s="1"/>
  <c r="E197" i="1"/>
  <c r="G197" i="1" s="1"/>
  <c r="E199" i="1"/>
  <c r="G199" i="1" s="1"/>
  <c r="E201" i="1"/>
  <c r="G201" i="1" s="1"/>
  <c r="E203" i="1"/>
  <c r="G203" i="1" s="1"/>
  <c r="E210" i="1"/>
  <c r="G210" i="1" s="1"/>
  <c r="E212" i="1"/>
  <c r="G212" i="1" s="1"/>
  <c r="E216" i="1"/>
  <c r="G216" i="1" s="1"/>
  <c r="E218" i="1"/>
  <c r="G218" i="1" s="1"/>
  <c r="E222" i="1"/>
  <c r="G222" i="1" s="1"/>
  <c r="E224" i="1"/>
  <c r="G224" i="1" s="1"/>
  <c r="E227" i="1"/>
  <c r="G227" i="1" s="1"/>
  <c r="E228" i="1"/>
  <c r="G228" i="1" s="1"/>
  <c r="E231" i="1"/>
  <c r="G231" i="1" s="1"/>
  <c r="E232" i="1"/>
  <c r="G232" i="1" s="1"/>
  <c r="E233" i="1"/>
  <c r="G233" i="1" s="1"/>
  <c r="E236" i="1"/>
  <c r="G236" i="1" s="1"/>
  <c r="E239" i="1"/>
  <c r="G239" i="1" s="1"/>
  <c r="E241" i="1"/>
  <c r="G241" i="1" s="1"/>
  <c r="E243" i="1"/>
  <c r="G243" i="1" s="1"/>
  <c r="E245" i="1"/>
  <c r="G245" i="1" s="1"/>
  <c r="E247" i="1"/>
  <c r="G247" i="1" s="1"/>
  <c r="E249" i="1"/>
  <c r="G249" i="1" s="1"/>
  <c r="E251" i="1"/>
  <c r="G251" i="1" s="1"/>
  <c r="E253" i="1"/>
  <c r="G253" i="1" s="1"/>
  <c r="E255" i="1"/>
  <c r="G255" i="1" s="1"/>
  <c r="E257" i="1"/>
  <c r="G257" i="1" s="1"/>
  <c r="L18" i="1"/>
  <c r="L20" i="1"/>
  <c r="L22" i="1"/>
  <c r="L24" i="1"/>
  <c r="L26" i="1"/>
  <c r="L28" i="1"/>
  <c r="L30" i="1"/>
  <c r="L32" i="1"/>
  <c r="L36" i="1"/>
  <c r="L38" i="1"/>
  <c r="L40" i="1"/>
  <c r="L42" i="1"/>
  <c r="L44" i="1"/>
  <c r="L46" i="1"/>
  <c r="L48" i="1"/>
  <c r="L50" i="1"/>
  <c r="L78" i="1"/>
  <c r="L99" i="1"/>
  <c r="L17" i="1"/>
  <c r="L19" i="1"/>
  <c r="L21" i="1"/>
  <c r="L23" i="1"/>
  <c r="L25" i="1"/>
  <c r="L27" i="1"/>
  <c r="L29" i="1"/>
  <c r="L31" i="1"/>
  <c r="L33" i="1"/>
  <c r="L35" i="1"/>
  <c r="L37" i="1"/>
  <c r="L39" i="1"/>
  <c r="L41" i="1"/>
  <c r="L43" i="1"/>
  <c r="L45" i="1"/>
  <c r="L47" i="1"/>
  <c r="L49" i="1"/>
  <c r="L102" i="1"/>
  <c r="L16" i="1" l="1"/>
  <c r="K9" i="1" l="1"/>
  <c r="L258" i="1"/>
  <c r="K8" i="1" s="1"/>
  <c r="K11" i="1" s="1"/>
  <c r="K10" i="1"/>
  <c r="O20" i="1" l="1"/>
  <c r="P20" i="1" s="1"/>
  <c r="O24" i="1"/>
  <c r="P24" i="1" s="1"/>
  <c r="O28" i="1"/>
  <c r="P28" i="1" s="1"/>
  <c r="O32" i="1"/>
  <c r="P32" i="1" s="1"/>
  <c r="O36" i="1"/>
  <c r="P36" i="1" s="1"/>
  <c r="O40" i="1"/>
  <c r="P40" i="1" s="1"/>
  <c r="O44" i="1"/>
  <c r="P44" i="1" s="1"/>
  <c r="O48" i="1"/>
  <c r="P48" i="1" s="1"/>
  <c r="O58" i="1"/>
  <c r="P58" i="1" s="1"/>
  <c r="O62" i="1"/>
  <c r="P62" i="1" s="1"/>
  <c r="O66" i="1"/>
  <c r="P66" i="1" s="1"/>
  <c r="O70" i="1"/>
  <c r="P70" i="1" s="1"/>
  <c r="O74" i="1"/>
  <c r="P74" i="1" s="1"/>
  <c r="O78" i="1"/>
  <c r="P78" i="1" s="1"/>
  <c r="O81" i="1"/>
  <c r="P81" i="1" s="1"/>
  <c r="O93" i="1"/>
  <c r="P93" i="1" s="1"/>
  <c r="O96" i="1"/>
  <c r="P96" i="1" s="1"/>
  <c r="O101" i="1"/>
  <c r="P101" i="1" s="1"/>
  <c r="O114" i="1"/>
  <c r="P114" i="1" s="1"/>
  <c r="O118" i="1"/>
  <c r="P118" i="1" s="1"/>
  <c r="O132" i="1"/>
  <c r="P132" i="1" s="1"/>
  <c r="O137" i="1"/>
  <c r="P137" i="1" s="1"/>
  <c r="O141" i="1"/>
  <c r="P141" i="1" s="1"/>
  <c r="O152" i="1"/>
  <c r="P152" i="1" s="1"/>
  <c r="O156" i="1"/>
  <c r="P156" i="1" s="1"/>
  <c r="O160" i="1"/>
  <c r="P160" i="1" s="1"/>
  <c r="O164" i="1"/>
  <c r="P164" i="1" s="1"/>
  <c r="O168" i="1"/>
  <c r="P168" i="1" s="1"/>
  <c r="O172" i="1"/>
  <c r="P172" i="1" s="1"/>
  <c r="O176" i="1"/>
  <c r="P176" i="1" s="1"/>
  <c r="O180" i="1"/>
  <c r="P180" i="1" s="1"/>
  <c r="O184" i="1"/>
  <c r="P184" i="1" s="1"/>
  <c r="O188" i="1"/>
  <c r="P188" i="1" s="1"/>
  <c r="O190" i="1"/>
  <c r="P190" i="1" s="1"/>
  <c r="O200" i="1"/>
  <c r="P200" i="1" s="1"/>
  <c r="O204" i="1"/>
  <c r="P204" i="1" s="1"/>
  <c r="O217" i="1"/>
  <c r="P217" i="1" s="1"/>
  <c r="O221" i="1"/>
  <c r="P221" i="1" s="1"/>
  <c r="O121" i="1"/>
  <c r="P121" i="1" s="1"/>
  <c r="O124" i="1"/>
  <c r="P124" i="1" s="1"/>
  <c r="O240" i="1"/>
  <c r="P240" i="1" s="1"/>
  <c r="O244" i="1"/>
  <c r="P244" i="1" s="1"/>
  <c r="O248" i="1"/>
  <c r="P248" i="1" s="1"/>
  <c r="O252" i="1"/>
  <c r="P252" i="1" s="1"/>
  <c r="O256" i="1"/>
  <c r="P256" i="1" s="1"/>
  <c r="O19" i="1"/>
  <c r="P19" i="1" s="1"/>
  <c r="O23" i="1"/>
  <c r="P23" i="1" s="1"/>
  <c r="O27" i="1"/>
  <c r="P27" i="1" s="1"/>
  <c r="O31" i="1"/>
  <c r="P31" i="1" s="1"/>
  <c r="O35" i="1"/>
  <c r="P35" i="1" s="1"/>
  <c r="O39" i="1"/>
  <c r="P39" i="1" s="1"/>
  <c r="O43" i="1"/>
  <c r="P43" i="1" s="1"/>
  <c r="O47" i="1"/>
  <c r="P47" i="1" s="1"/>
  <c r="O85" i="1"/>
  <c r="P85" i="1" s="1"/>
  <c r="O89" i="1"/>
  <c r="P89" i="1" s="1"/>
  <c r="O100" i="1"/>
  <c r="P100" i="1" s="1"/>
  <c r="O103" i="1"/>
  <c r="P103" i="1" s="1"/>
  <c r="O107" i="1"/>
  <c r="P107" i="1" s="1"/>
  <c r="O109" i="1"/>
  <c r="P109" i="1" s="1"/>
  <c r="O189" i="1"/>
  <c r="P189" i="1" s="1"/>
  <c r="O117" i="1"/>
  <c r="P117" i="1" s="1"/>
  <c r="O119" i="1"/>
  <c r="P119" i="1" s="1"/>
  <c r="O125" i="1"/>
  <c r="P125" i="1" s="1"/>
  <c r="O126" i="1"/>
  <c r="P126" i="1" s="1"/>
  <c r="O138" i="1"/>
  <c r="P138" i="1" s="1"/>
  <c r="O145" i="1"/>
  <c r="P145" i="1" s="1"/>
  <c r="O146" i="1"/>
  <c r="P146" i="1" s="1"/>
  <c r="O155" i="1"/>
  <c r="P155" i="1" s="1"/>
  <c r="O159" i="1"/>
  <c r="P159" i="1" s="1"/>
  <c r="O163" i="1"/>
  <c r="P163" i="1" s="1"/>
  <c r="O167" i="1"/>
  <c r="P167" i="1" s="1"/>
  <c r="O171" i="1"/>
  <c r="P171" i="1" s="1"/>
  <c r="O175" i="1"/>
  <c r="P175" i="1" s="1"/>
  <c r="O179" i="1"/>
  <c r="P179" i="1" s="1"/>
  <c r="O183" i="1"/>
  <c r="P183" i="1" s="1"/>
  <c r="O187" i="1"/>
  <c r="P187" i="1" s="1"/>
  <c r="O192" i="1"/>
  <c r="P192" i="1" s="1"/>
  <c r="O194" i="1"/>
  <c r="P194" i="1" s="1"/>
  <c r="O199" i="1"/>
  <c r="P199" i="1" s="1"/>
  <c r="O210" i="1"/>
  <c r="P210" i="1" s="1"/>
  <c r="O218" i="1"/>
  <c r="P218" i="1" s="1"/>
  <c r="O224" i="1"/>
  <c r="P224" i="1" s="1"/>
  <c r="O229" i="1"/>
  <c r="P229" i="1" s="1"/>
  <c r="O231" i="1"/>
  <c r="P231" i="1" s="1"/>
  <c r="O233" i="1"/>
  <c r="P233" i="1" s="1"/>
  <c r="O239" i="1"/>
  <c r="P239" i="1" s="1"/>
  <c r="O243" i="1"/>
  <c r="P243" i="1" s="1"/>
  <c r="O247" i="1"/>
  <c r="P247" i="1" s="1"/>
  <c r="O251" i="1"/>
  <c r="P251" i="1" s="1"/>
  <c r="O255" i="1"/>
  <c r="P255" i="1" s="1"/>
  <c r="O16" i="1"/>
  <c r="E16" i="1"/>
  <c r="G16" i="1" s="1"/>
  <c r="N16" i="1"/>
  <c r="P16" i="1" l="1"/>
  <c r="K12" i="1" l="1"/>
</calcChain>
</file>

<file path=xl/sharedStrings.xml><?xml version="1.0" encoding="utf-8"?>
<sst xmlns="http://schemas.openxmlformats.org/spreadsheetml/2006/main" count="1019" uniqueCount="427">
  <si>
    <t xml:space="preserve">ENTREPRISE : </t>
  </si>
  <si>
    <t xml:space="preserve">DATE : </t>
  </si>
  <si>
    <t xml:space="preserve">ACHETEUR : </t>
  </si>
  <si>
    <t xml:space="preserve">TÉLÉPHONE: </t>
  </si>
  <si>
    <t xml:space="preserve">ADRESSE : </t>
  </si>
  <si>
    <t>Pots</t>
  </si>
  <si>
    <t>Canna Cannova Orange Shades</t>
  </si>
  <si>
    <t>Étiquettes /
Tags</t>
  </si>
  <si>
    <t>Frais de transport /
Freight fee</t>
  </si>
  <si>
    <t>Nous livrons nous-même nos boutures dans la plupart des régions.  Veuillez nous contacter pour connaître les dates de livraison
prévues dans votre région.  FOB Zyromski (*)
(*) Sauf indication contraire</t>
  </si>
  <si>
    <t>Frais de boîtes, documents, douanes /
Boxing, documents, custom fees /Phytosanitaire /
Phytosanitary</t>
  </si>
  <si>
    <t>Non applicable</t>
  </si>
  <si>
    <t>Quantité minimum /
Minimum order quantity</t>
  </si>
  <si>
    <t>Garanties /
Garranties</t>
  </si>
  <si>
    <r>
      <t xml:space="preserve">Nous faisons tout pour vous garantir pleine satisfaction de vos boutures.  Toutefois si vous êtes insatisfait des boutures reçues,
</t>
    </r>
    <r>
      <rPr>
        <b/>
        <sz val="10"/>
        <rFont val="Arial"/>
        <family val="2"/>
      </rPr>
      <t>vous disposez de 3 jours pour nous contacter</t>
    </r>
    <r>
      <rPr>
        <sz val="10"/>
        <rFont val="Arial"/>
        <family val="2"/>
      </rPr>
      <t>.  Nous conviendrons ensemble d'un remplacement ou d'un crédit. L'acheteur aura
 pour seul et unique recours le remboursement du montant de son achat.  En aucun cas, Zyromski ne serait être tenu reponsable
 de la perte de produit, ni d'aucun autre dommage spécial, accessoire ou indirect.</t>
    </r>
  </si>
  <si>
    <t xml:space="preserve">Taxes
</t>
  </si>
  <si>
    <t>Autres particularités/
Other features</t>
  </si>
  <si>
    <t>TERMES ET CONDITIONS 2025-26</t>
  </si>
  <si>
    <t>Escompte Zyromski</t>
  </si>
  <si>
    <t>Unités Proven Winners</t>
  </si>
  <si>
    <t>Unités Laval Micro-Cultures</t>
  </si>
  <si>
    <t>Unités totales</t>
  </si>
  <si>
    <t>$ total</t>
  </si>
  <si>
    <t>Unités</t>
  </si>
  <si>
    <t>$</t>
  </si>
  <si>
    <t>Étiquettes</t>
  </si>
  <si>
    <t>DATE DE LIVRAISON:</t>
  </si>
  <si>
    <t>CODES</t>
  </si>
  <si>
    <t>VARIÉTÉS</t>
  </si>
  <si>
    <t>MULTIPLE</t>
  </si>
  <si>
    <t>VOTRE PRIX AVEC ESCOMPTE</t>
  </si>
  <si>
    <t>PRIX RÉGULIER</t>
  </si>
  <si>
    <t>ROYAUTÉ</t>
  </si>
  <si>
    <t>VOTRE PRIX FINAL</t>
  </si>
  <si>
    <t>COMMANDE</t>
  </si>
  <si>
    <t>FOURNISSEURS</t>
  </si>
  <si>
    <t>PÉRIODES DE DISPONIBILITÉ</t>
  </si>
  <si>
    <t>ÉTIQUETTES PROVEN WINNERS TAGS</t>
  </si>
  <si>
    <t>POTS PROVEN WINNERS POTS</t>
  </si>
  <si>
    <t>CABARETS  PROVEN WINNERS  TRAYS</t>
  </si>
  <si>
    <t xml:space="preserve">Escompte          Proven Winners </t>
  </si>
  <si>
    <t xml:space="preserve">30 000 à 59 000 unités = 15%        </t>
  </si>
  <si>
    <t xml:space="preserve">10 000 à 29 999 unités  = 10%      </t>
  </si>
  <si>
    <t xml:space="preserve">5000 à 9999 unités = 8%          </t>
  </si>
  <si>
    <t xml:space="preserve">2000 à 4999 unités = 5%    </t>
  </si>
  <si>
    <t>60 000 et + unités = 20%</t>
  </si>
  <si>
    <t>L'escompte s'applique sur le prix des boutures ZYROMSKI commandées par multiple de 100 seulement.</t>
  </si>
  <si>
    <t>Toutes les taxes sont applicables</t>
  </si>
  <si>
    <t>Unités Studio Verde</t>
  </si>
  <si>
    <t>Studio Verde</t>
  </si>
  <si>
    <t>Alocasia California</t>
  </si>
  <si>
    <t>Alocasia Frydek Variegata</t>
  </si>
  <si>
    <t>Alocasia 'Imperial Red'</t>
  </si>
  <si>
    <t>Alocasia New Guinea Gold</t>
  </si>
  <si>
    <t>Alocasia Sumo</t>
  </si>
  <si>
    <t>Alocasia Zebrina</t>
  </si>
  <si>
    <t>Alstroemeria Inticancha Bryce</t>
  </si>
  <si>
    <t>Alstroemeria Inticancha Magic White</t>
  </si>
  <si>
    <t>Bougainvillier Sandriana Renate Purple</t>
  </si>
  <si>
    <t>Bougainvillier Sandriana Renate White</t>
  </si>
  <si>
    <t>Canna Cannova Gold Leopard</t>
  </si>
  <si>
    <t>Colocasia Redemption</t>
  </si>
  <si>
    <t>Colocasia 'Royal Hawaiian' Kona Coffee</t>
  </si>
  <si>
    <t>Colocasia 'Royal Hawaiian' Maui Sunrise</t>
  </si>
  <si>
    <t>Colocasia Thailand Giant</t>
  </si>
  <si>
    <t>Cordyline 'Red Sensation'</t>
  </si>
  <si>
    <t>Cordyline 'Torbay Dazzler'</t>
  </si>
  <si>
    <t>Ficus Chicago Hardy</t>
  </si>
  <si>
    <t>Homalocladium</t>
  </si>
  <si>
    <t>Humata Tyermanii</t>
  </si>
  <si>
    <t>Juncus Blue Arrow</t>
  </si>
  <si>
    <t>Musa 'Margarita'</t>
  </si>
  <si>
    <t>Musa 'Siam Ruby'</t>
  </si>
  <si>
    <t>Nephrolepsis Nevada</t>
  </si>
  <si>
    <t>Nephrolepsis Emerald Queen</t>
  </si>
  <si>
    <t>Phlebodium Blue Star</t>
  </si>
  <si>
    <t>Senecio Silver Oak</t>
  </si>
  <si>
    <t>Senecio Winter Whisper</t>
  </si>
  <si>
    <t>Xanthosoma Mint</t>
  </si>
  <si>
    <t>STUDIO VERDE</t>
  </si>
  <si>
    <t>5 À 7</t>
  </si>
  <si>
    <t>8 À 14</t>
  </si>
  <si>
    <t>2 À 7</t>
  </si>
  <si>
    <t>6 À 14</t>
  </si>
  <si>
    <t>3 À 7</t>
  </si>
  <si>
    <t>Alocasia Calidora</t>
  </si>
  <si>
    <t>Alocasia Frydek</t>
  </si>
  <si>
    <t>Alocasia Metalhead™ (Var. ‘Alomehe’)</t>
  </si>
  <si>
    <t>Alocasia Odorata</t>
  </si>
  <si>
    <t>Alocasia Portodora (Semblable Au Melino)</t>
  </si>
  <si>
    <t xml:space="preserve">Alstroemeria Inticancha Havana </t>
  </si>
  <si>
    <t xml:space="preserve">Alstroemeria Inticancha Romance </t>
  </si>
  <si>
    <t xml:space="preserve">Alstroemeria Inticancha Sunshine </t>
  </si>
  <si>
    <t xml:space="preserve">Alstroemeria Inticancha Sunstar </t>
  </si>
  <si>
    <t>Begonia Canary Wings</t>
  </si>
  <si>
    <t xml:space="preserve">Begonia Fragrant Falls Lemon </t>
  </si>
  <si>
    <t xml:space="preserve">Begonia Fragrant Falls Peach </t>
  </si>
  <si>
    <t xml:space="preserve">Begonia Rex Shadow King Cool White </t>
  </si>
  <si>
    <t xml:space="preserve">Begonia Rex Shadow King Lava Red </t>
  </si>
  <si>
    <t xml:space="preserve">Begonia Rex Shadow King Pink </t>
  </si>
  <si>
    <t xml:space="preserve">Begonia Rex Shadow King Rose Frost </t>
  </si>
  <si>
    <t xml:space="preserve">Begonia Rex Shadow King Strawberry Sorbet </t>
  </si>
  <si>
    <t xml:space="preserve">Blechnum Silver Lady </t>
  </si>
  <si>
    <t xml:space="preserve">Bougainvillier Sandriana Orange </t>
  </si>
  <si>
    <t>Canna Alaska</t>
  </si>
  <si>
    <t>Canna Australia</t>
  </si>
  <si>
    <t>Canna Cannova Bronze Orange</t>
  </si>
  <si>
    <t>Canna Cannova Bronze Scarlet</t>
  </si>
  <si>
    <t>Canna Cannova Red Golden Flame</t>
  </si>
  <si>
    <t>Canna Cannova Rose</t>
  </si>
  <si>
    <t xml:space="preserve">Canna Cannova Scarlet (Green Leaf) </t>
  </si>
  <si>
    <t xml:space="preserve">Canna Cannova Yellow </t>
  </si>
  <si>
    <t xml:space="preserve">Canna Cleopatra </t>
  </si>
  <si>
    <t xml:space="preserve">Canna Fire Dragon </t>
  </si>
  <si>
    <t>Canna Pretoria</t>
  </si>
  <si>
    <t>Canna South Pacific Rose</t>
  </si>
  <si>
    <t xml:space="preserve">Canna South Pacific Scarlet </t>
  </si>
  <si>
    <t>Canna Tropicanna</t>
  </si>
  <si>
    <t>Canna Tropicanna Black</t>
  </si>
  <si>
    <t>Canna Tropicanna Gold</t>
  </si>
  <si>
    <t xml:space="preserve">Centaurea Chrome Fountain </t>
  </si>
  <si>
    <t>Colocasia Esculenta 'Jack's Giant'</t>
  </si>
  <si>
    <t>Colocasia Esculenta Mojito</t>
  </si>
  <si>
    <t>Colocasia 'Royal Hawaiian'  Black Coral</t>
  </si>
  <si>
    <t>Colocasia 'Royal Hawaiian'  Waikiki</t>
  </si>
  <si>
    <t>Cordyline Aus. Charlie Boy</t>
  </si>
  <si>
    <t>Cordyline Dance Can Can</t>
  </si>
  <si>
    <t>Cordyline Dance Paso Doble</t>
  </si>
  <si>
    <t>Cordyline Dance Salsa</t>
  </si>
  <si>
    <t>Cyperus Cleopatra</t>
  </si>
  <si>
    <t>Ensete Ventricosum Maurelii</t>
  </si>
  <si>
    <t>Eupatorium Elegant Feathers</t>
  </si>
  <si>
    <t>Ficus Fignomenal</t>
  </si>
  <si>
    <t>Gerbera Patio Hot Spring</t>
  </si>
  <si>
    <t>Gerbera Patio Karoo</t>
  </si>
  <si>
    <t>Gerbera Patio Masai Komodo</t>
  </si>
  <si>
    <t>Gerbera Patio Pinnacles</t>
  </si>
  <si>
    <t>Gerbera Patio Smoky Mountains</t>
  </si>
  <si>
    <t>Hibiscus Sunnycities Bilbao</t>
  </si>
  <si>
    <t>Hibiscus Sunnycities Cancun</t>
  </si>
  <si>
    <t>Hibiscus Sunnycities Lucca</t>
  </si>
  <si>
    <t>Hibiscus Sunnycities Roma</t>
  </si>
  <si>
    <t>Mandevilla Bella Deep Red</t>
  </si>
  <si>
    <t>Mandevilla Bella Grande Pink</t>
  </si>
  <si>
    <t>Mandevilla Bella Pink Panther</t>
  </si>
  <si>
    <t>Mandevilla Bella Hot Pink</t>
  </si>
  <si>
    <t>Mandevilla Bella Scarlet</t>
  </si>
  <si>
    <t>Mandevilla Summerstar White</t>
  </si>
  <si>
    <t>Mandevilla Sundenia Red Improved</t>
  </si>
  <si>
    <t>Microsorium Laua'e Iki</t>
  </si>
  <si>
    <t>Musa Basjoo</t>
  </si>
  <si>
    <t>Musa Sumatrana 'Zebrina' (Syn. Rojo)</t>
  </si>
  <si>
    <t xml:space="preserve">Nephrolepis Biserrata Macho </t>
  </si>
  <si>
    <t>Nephrolepis Tiger</t>
  </si>
  <si>
    <t xml:space="preserve">Pennisetum Cherry Sparkler </t>
  </si>
  <si>
    <t xml:space="preserve">Pennisetum Etouffee® (‘Tift Pa17')  Pp31062 </t>
  </si>
  <si>
    <t>Pennisetum Fireworks</t>
  </si>
  <si>
    <t xml:space="preserve">Pennisetum First Knight </t>
  </si>
  <si>
    <t>Pennisetum Prince</t>
  </si>
  <si>
    <t xml:space="preserve">Pennisetum Rubrum </t>
  </si>
  <si>
    <t xml:space="preserve">Pennisetum Rubrum Minimus </t>
  </si>
  <si>
    <t xml:space="preserve">Pennisetum Sky Rocket </t>
  </si>
  <si>
    <t>Phalaris Strawberry And Cream</t>
  </si>
  <si>
    <t>Senecio Cand. Angel Wings</t>
  </si>
  <si>
    <t>Xanthosoma Lindenii 'Magnificum'</t>
  </si>
  <si>
    <t>Xanthosoma Mafaffa Lime Zinger</t>
  </si>
  <si>
    <t>CP-SV103-32</t>
  </si>
  <si>
    <t>CP-SV136-32</t>
  </si>
  <si>
    <t>CP-SV104-72</t>
  </si>
  <si>
    <t>CP-SV124-72</t>
  </si>
  <si>
    <t>CP-SV103-72</t>
  </si>
  <si>
    <t>CP-SV047</t>
  </si>
  <si>
    <t>CP-SV047-32</t>
  </si>
  <si>
    <t>CP-SV049</t>
  </si>
  <si>
    <t>CP-SV049-32</t>
  </si>
  <si>
    <t>CP-SV050</t>
  </si>
  <si>
    <t>CP-SV050-32</t>
  </si>
  <si>
    <t>CP-SV118</t>
  </si>
  <si>
    <t>CP-SV118-32</t>
  </si>
  <si>
    <t>CP-SV072-72</t>
  </si>
  <si>
    <t>CP-SV072-32</t>
  </si>
  <si>
    <t>CP-SV048-72</t>
  </si>
  <si>
    <t>CP-SV048-32</t>
  </si>
  <si>
    <t>CP-SV073</t>
  </si>
  <si>
    <t>CP-SV073-32</t>
  </si>
  <si>
    <t>CP-SV101-72</t>
  </si>
  <si>
    <t>CP-SV101-32</t>
  </si>
  <si>
    <t>CP-SV098-72</t>
  </si>
  <si>
    <t>CP-SV098-32</t>
  </si>
  <si>
    <t>CP-SV099-72</t>
  </si>
  <si>
    <t>CP-SV099-32</t>
  </si>
  <si>
    <t>CP-SV096-72</t>
  </si>
  <si>
    <t>CP-SV096-32</t>
  </si>
  <si>
    <t>CP-SV100-72</t>
  </si>
  <si>
    <t>CP-SV100-32</t>
  </si>
  <si>
    <t>CP-SV097-72</t>
  </si>
  <si>
    <t>CP-SV097-32</t>
  </si>
  <si>
    <t>CP-SV013-72</t>
  </si>
  <si>
    <t>CP-SV013-32</t>
  </si>
  <si>
    <t>CP-SV041-72</t>
  </si>
  <si>
    <t>CP-SV041-32</t>
  </si>
  <si>
    <t>CP-SV042-72</t>
  </si>
  <si>
    <t>CP-SV042-32</t>
  </si>
  <si>
    <t>CP-SV141-72</t>
  </si>
  <si>
    <t>CP-SV141-32</t>
  </si>
  <si>
    <t>CP-SV142-72</t>
  </si>
  <si>
    <t>CP-SV142-32</t>
  </si>
  <si>
    <t>CP-SV043-72</t>
  </si>
  <si>
    <t>CP-SV043-32</t>
  </si>
  <si>
    <t>CP-SV044-72</t>
  </si>
  <si>
    <t>CP-SV044-32</t>
  </si>
  <si>
    <t>CP-SV045-72</t>
  </si>
  <si>
    <t>CP-SV045-32</t>
  </si>
  <si>
    <t>CP-SV031-72</t>
  </si>
  <si>
    <t>CP-SV031-32</t>
  </si>
  <si>
    <t>CP-SV124-32</t>
  </si>
  <si>
    <t>CP-SV125-72</t>
  </si>
  <si>
    <t>CP-SV125-32</t>
  </si>
  <si>
    <t>CP-SV126-72</t>
  </si>
  <si>
    <t>CP-SV126-32</t>
  </si>
  <si>
    <t>CP-SV127-72</t>
  </si>
  <si>
    <t>CP-SV127-32</t>
  </si>
  <si>
    <t>CP-SV068-32</t>
  </si>
  <si>
    <t>CP-SV022-32</t>
  </si>
  <si>
    <t>CP-SV143-72</t>
  </si>
  <si>
    <t>CP-SV143-32</t>
  </si>
  <si>
    <t>CP-SV144-72</t>
  </si>
  <si>
    <t>CP-SV144-32</t>
  </si>
  <si>
    <t>CP-SV145-72</t>
  </si>
  <si>
    <t>CP-SV145-32</t>
  </si>
  <si>
    <t>CP-SV146-72</t>
  </si>
  <si>
    <t>CP-SV146-32</t>
  </si>
  <si>
    <t>CP-SV147-72</t>
  </si>
  <si>
    <t>CP-SV147-32</t>
  </si>
  <si>
    <t>CP-SV148-72</t>
  </si>
  <si>
    <t>CP-SV148-32</t>
  </si>
  <si>
    <t>CP-SV149-72</t>
  </si>
  <si>
    <t>CP-SV149-32</t>
  </si>
  <si>
    <t>CP-SV150-72</t>
  </si>
  <si>
    <t>CP-SV150-32</t>
  </si>
  <si>
    <t>CP-SV151-72</t>
  </si>
  <si>
    <t>CP-SV151-32</t>
  </si>
  <si>
    <t>CP-SV014</t>
  </si>
  <si>
    <t>CP-SV014-32</t>
  </si>
  <si>
    <t>CP-SV015-32</t>
  </si>
  <si>
    <t>CP-SV017</t>
  </si>
  <si>
    <t>CP-SV017-32</t>
  </si>
  <si>
    <t>CP-SV152-72</t>
  </si>
  <si>
    <t>CP-SV152-32</t>
  </si>
  <si>
    <t>CP-SV153-72</t>
  </si>
  <si>
    <t>CP-SV153-32</t>
  </si>
  <si>
    <t>CP-SV023-32</t>
  </si>
  <si>
    <t>CP-SV025</t>
  </si>
  <si>
    <t>CP-SV024-32</t>
  </si>
  <si>
    <t>CP-SV039-72</t>
  </si>
  <si>
    <t>CP-SV039-32</t>
  </si>
  <si>
    <t>CP-SV154</t>
  </si>
  <si>
    <t>CP-SV154-32</t>
  </si>
  <si>
    <t>CP-SV155</t>
  </si>
  <si>
    <t>CP-SV155-32</t>
  </si>
  <si>
    <t>CP-SV070</t>
  </si>
  <si>
    <t>CP-SV070-32</t>
  </si>
  <si>
    <t>CP-SV055</t>
  </si>
  <si>
    <t>CP-SV055-32</t>
  </si>
  <si>
    <t>CP-SV067</t>
  </si>
  <si>
    <t>CP-SV067-32</t>
  </si>
  <si>
    <t>CP-SV057</t>
  </si>
  <si>
    <t>CP-SV057-32</t>
  </si>
  <si>
    <t>CP-SV056</t>
  </si>
  <si>
    <t>CP-SV056-32</t>
  </si>
  <si>
    <t>CP-SV058</t>
  </si>
  <si>
    <t>CP-SV058-32</t>
  </si>
  <si>
    <t>CP-SV075</t>
  </si>
  <si>
    <t>CP-SV075-32</t>
  </si>
  <si>
    <t>CP-SV076</t>
  </si>
  <si>
    <t>CP-SV076-32</t>
  </si>
  <si>
    <t>CP-SV077-32</t>
  </si>
  <si>
    <t>CP-SV077-72</t>
  </si>
  <si>
    <t>CP-SV078-72</t>
  </si>
  <si>
    <t>CP-SV078-32</t>
  </si>
  <si>
    <t>CP-SV080-72</t>
  </si>
  <si>
    <t>CP-SV080-32</t>
  </si>
  <si>
    <t>CP-SV082</t>
  </si>
  <si>
    <t>CP-SV082-32</t>
  </si>
  <si>
    <t>CP-SV007</t>
  </si>
  <si>
    <t>CP-SV007-32</t>
  </si>
  <si>
    <t>CP-SV059</t>
  </si>
  <si>
    <t>CP-SV059-32</t>
  </si>
  <si>
    <t>CP-SV009-72</t>
  </si>
  <si>
    <t>CP-SV009-32</t>
  </si>
  <si>
    <t>CP-SV112</t>
  </si>
  <si>
    <t>CP-SV112-32</t>
  </si>
  <si>
    <t>CP-SV113</t>
  </si>
  <si>
    <t>CP-SV113-32</t>
  </si>
  <si>
    <t>CP-SV104-32</t>
  </si>
  <si>
    <t>CP-SV108-72</t>
  </si>
  <si>
    <t>CP-SV108-32</t>
  </si>
  <si>
    <t>CP-SV106-72</t>
  </si>
  <si>
    <t>CP-SV106-32</t>
  </si>
  <si>
    <t>CP-SV107-72</t>
  </si>
  <si>
    <t>CP-SV107-32</t>
  </si>
  <si>
    <t>CP-SV105-72</t>
  </si>
  <si>
    <t>CP-SV105-32</t>
  </si>
  <si>
    <t>CP-SV120-72</t>
  </si>
  <si>
    <t>CP-SV120-32</t>
  </si>
  <si>
    <t>CP-SV119-72</t>
  </si>
  <si>
    <t>CP-SV119-32</t>
  </si>
  <si>
    <t>CP-SV121-72</t>
  </si>
  <si>
    <t>CP-SV121-32</t>
  </si>
  <si>
    <t>CP-SV122-72</t>
  </si>
  <si>
    <t>CP-SV122-32</t>
  </si>
  <si>
    <t>CP-SV123-72</t>
  </si>
  <si>
    <t>CP-SV123-32</t>
  </si>
  <si>
    <t>CP-SV008-72</t>
  </si>
  <si>
    <t>CP-SV008-32</t>
  </si>
  <si>
    <t>CP-SV030-72</t>
  </si>
  <si>
    <t>CP-SV030-32</t>
  </si>
  <si>
    <t>CP-SV128-72</t>
  </si>
  <si>
    <t>CP-SV128-32</t>
  </si>
  <si>
    <t>CP-SV129-72</t>
  </si>
  <si>
    <t>CP-SV129-32</t>
  </si>
  <si>
    <t>CP-SV130-72</t>
  </si>
  <si>
    <t>CP-SV130-32</t>
  </si>
  <si>
    <t>CP-SV131-32</t>
  </si>
  <si>
    <t>CP-SV132-32</t>
  </si>
  <si>
    <t>CP-SV134-32</t>
  </si>
  <si>
    <t>CP-SV135-32</t>
  </si>
  <si>
    <t>CP-SV138-72</t>
  </si>
  <si>
    <t>CP-SV138-32</t>
  </si>
  <si>
    <t>CP-SV139-72</t>
  </si>
  <si>
    <t>CP-SV139-32</t>
  </si>
  <si>
    <t>CP-SV140-72</t>
  </si>
  <si>
    <t>CP-SV140-32</t>
  </si>
  <si>
    <t>CP-SV032-72</t>
  </si>
  <si>
    <t>CP-SV032-32</t>
  </si>
  <si>
    <t>CP-SV060</t>
  </si>
  <si>
    <t>CP-SV060-32</t>
  </si>
  <si>
    <t>CP-SV061</t>
  </si>
  <si>
    <t>CP-SV061-32</t>
  </si>
  <si>
    <t>CP-SV063</t>
  </si>
  <si>
    <t>CP-SV063-32</t>
  </si>
  <si>
    <t>CP-SV062</t>
  </si>
  <si>
    <t>CP-SV062-32</t>
  </si>
  <si>
    <t>CP-SV035-72</t>
  </si>
  <si>
    <t>CP-SV035-32</t>
  </si>
  <si>
    <t>CP-SV036-72</t>
  </si>
  <si>
    <t>CP-SV036-32</t>
  </si>
  <si>
    <t>CP-SV038-72</t>
  </si>
  <si>
    <t>CP-SV038-32</t>
  </si>
  <si>
    <t>CP-SV037-72</t>
  </si>
  <si>
    <t>CP-SV037-32</t>
  </si>
  <si>
    <t>CP-SV001</t>
  </si>
  <si>
    <t>CP-SV001-72</t>
  </si>
  <si>
    <t>CP-SV001-32</t>
  </si>
  <si>
    <t>CP-SV114-32</t>
  </si>
  <si>
    <t>CP-SV002</t>
  </si>
  <si>
    <t>CP-SV002-72</t>
  </si>
  <si>
    <t>CP-SV002-32</t>
  </si>
  <si>
    <t>CP-SV115-32</t>
  </si>
  <si>
    <t>CP-SV116-32</t>
  </si>
  <si>
    <t>CP-SV004-144</t>
  </si>
  <si>
    <t>CP-SV004-72</t>
  </si>
  <si>
    <t>CP-SV004-32</t>
  </si>
  <si>
    <t>CP-SV003</t>
  </si>
  <si>
    <t>CP-SV003-72</t>
  </si>
  <si>
    <t>CP-SV003-32</t>
  </si>
  <si>
    <t>CP-SV005-72</t>
  </si>
  <si>
    <t>CP-SV005-32</t>
  </si>
  <si>
    <t>CP-SV117</t>
  </si>
  <si>
    <t>CP-SV117-32</t>
  </si>
  <si>
    <t>CP-SV033-72</t>
  </si>
  <si>
    <t>CP-SV033-32</t>
  </si>
  <si>
    <t>CP-SV012-72</t>
  </si>
  <si>
    <t>CP-SV012-32</t>
  </si>
  <si>
    <t>CP-SV011-72</t>
  </si>
  <si>
    <t>CP-SV011-32</t>
  </si>
  <si>
    <t>CP-SV010-72</t>
  </si>
  <si>
    <t>CP-SV010-32</t>
  </si>
  <si>
    <t>CP-SV065-32</t>
  </si>
  <si>
    <t>CP-SV065</t>
  </si>
  <si>
    <t>CP-SV064</t>
  </si>
  <si>
    <t>CP-SV081-72</t>
  </si>
  <si>
    <t>CP-SV081-32</t>
  </si>
  <si>
    <t>Begonia Rex Shadow King Black Cherry</t>
  </si>
  <si>
    <t>CP-SV040-32</t>
  </si>
  <si>
    <t>Colocasia 'Royal Hawaiian' Hawaiian Punch</t>
  </si>
  <si>
    <t>Colocasia Black Beauty</t>
  </si>
  <si>
    <t>Musa Ever Red</t>
  </si>
  <si>
    <t>CP-SV094</t>
  </si>
  <si>
    <t>CP-SV094-32</t>
  </si>
  <si>
    <t>CP-SV054</t>
  </si>
  <si>
    <t>CP-SV054-32</t>
  </si>
  <si>
    <t>CP-SV109</t>
  </si>
  <si>
    <t>CP-SV109-32</t>
  </si>
  <si>
    <t>CP-SV051</t>
  </si>
  <si>
    <t>CP-SV051-32</t>
  </si>
  <si>
    <t>Colocasia 'Royal Hawaiian'  Aloha</t>
  </si>
  <si>
    <t>CP-SV066-72</t>
  </si>
  <si>
    <t>CP-SV066-32</t>
  </si>
  <si>
    <t>2 à 7</t>
  </si>
  <si>
    <t>5 à 7</t>
  </si>
  <si>
    <t>CP-SV040-72</t>
  </si>
  <si>
    <t>CP-SV068-72</t>
  </si>
  <si>
    <t>Canna Cannova Bronze Peach</t>
  </si>
  <si>
    <t>CP-SV156-32</t>
  </si>
  <si>
    <t xml:space="preserve">Les étiquettes sont disponibles en multiple de 100 seulement @ 0,14$/unité.  Elles seront livrées à la 1ière livraison.  </t>
  </si>
  <si>
    <t>1 cabaretde 32 ou 4 de 72</t>
  </si>
  <si>
    <t>Cyperus Nyle Queen</t>
  </si>
  <si>
    <t>CP-SV027</t>
  </si>
  <si>
    <t>CP-SV027-32</t>
  </si>
  <si>
    <t>CP-SV071</t>
  </si>
  <si>
    <t>CP-SV071-32</t>
  </si>
  <si>
    <t>CP-SV046</t>
  </si>
  <si>
    <t>CP-SV046-32</t>
  </si>
  <si>
    <t>CP-SV137-72</t>
  </si>
  <si>
    <t>CP-SV137-32</t>
  </si>
  <si>
    <t>CP-SV064-32</t>
  </si>
  <si>
    <t>ÉTIQUETTES 0.16$</t>
  </si>
  <si>
    <t>Juncus Spiralis</t>
  </si>
  <si>
    <t>Laurus Nobilis (1 An)</t>
  </si>
  <si>
    <t>Hibiscus Sunnycities Premiere</t>
  </si>
  <si>
    <t>Mandevilla Sun Parasol Bluephoria</t>
  </si>
  <si>
    <t>Mandevilla Sun Parasol Garden Crimson</t>
  </si>
  <si>
    <t>Mandevilla Sun Parasol XP Sunbeam</t>
  </si>
  <si>
    <t>S/0</t>
  </si>
  <si>
    <t>S/O</t>
  </si>
  <si>
    <t xml:space="preserve">Bougainvillier Sandriana Jolanda Pink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</si>
</sst>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00_)_ ;_ * \(#,##0.00\)_ ;_ * &quot;-&quot;??_)_ ;_ @_ "/>
    <numFmt numFmtId="165" formatCode="_ * #,##0_)_ ;_ * \(#,##0\)_ ;_ * &quot;-&quot;??_)_ ;_ @_ "/>
  </numFmts>
  <fonts count="22">
    <font>
      <sz val="11"/>
      <color theme="1"/>
      <name val="Calibri"/>
      <family val="2"/>
      <scheme val="minor"/>
    </font>
    <font>
      <sz val="11"/>
      <color theme="1"/>
      <name val="Calibri"/>
      <family val="2"/>
      <scheme val="minor"/>
    </font>
    <font>
      <b/>
      <sz val="18"/>
      <color theme="1"/>
      <name val="Calibri"/>
      <family val="2"/>
      <scheme val="minor"/>
    </font>
    <font>
      <sz val="18"/>
      <name val="Calibri"/>
      <family val="2"/>
      <scheme val="minor"/>
    </font>
    <font>
      <sz val="10"/>
      <name val="Arial"/>
      <family val="2"/>
    </font>
    <font>
      <sz val="10"/>
      <name val="Arial"/>
      <family val="2"/>
    </font>
    <font>
      <b/>
      <sz val="22"/>
      <color rgb="FFFF0000"/>
      <name val="Arial"/>
      <family val="2"/>
    </font>
    <font>
      <sz val="22"/>
      <color rgb="FFFF0000"/>
      <name val="Arial"/>
      <family val="2"/>
    </font>
    <font>
      <b/>
      <sz val="12"/>
      <name val="Arial"/>
      <family val="2"/>
    </font>
    <font>
      <b/>
      <sz val="10"/>
      <name val="Arial"/>
      <family val="2"/>
    </font>
    <font>
      <sz val="8"/>
      <name val="Calibri"/>
      <family val="2"/>
      <scheme val="minor"/>
    </font>
    <font>
      <sz val="18"/>
      <color theme="1"/>
      <name val="Calibri"/>
      <family val="2"/>
      <scheme val="minor"/>
    </font>
    <font>
      <sz val="18"/>
      <color theme="0"/>
      <name val="Calibri"/>
      <family val="2"/>
    </font>
    <font>
      <b/>
      <sz val="18"/>
      <color theme="0"/>
      <name val="Calibri"/>
      <family val="2"/>
      <scheme val="minor"/>
    </font>
    <font>
      <b/>
      <sz val="18"/>
      <color rgb="FF000000"/>
      <name val="Calibri (Corps)"/>
    </font>
    <font>
      <b/>
      <sz val="18"/>
      <color theme="1"/>
      <name val="Calibri (Corps)"/>
    </font>
    <font>
      <b/>
      <sz val="20"/>
      <color theme="0"/>
      <name val="Calibri"/>
      <family val="2"/>
      <scheme val="minor"/>
    </font>
    <font>
      <b/>
      <sz val="20"/>
      <color theme="1"/>
      <name val="Calibri"/>
      <family val="2"/>
      <scheme val="minor"/>
    </font>
    <font>
      <sz val="20"/>
      <color theme="1"/>
      <name val="Calibri"/>
      <family val="2"/>
      <scheme val="minor"/>
    </font>
    <font>
      <sz val="20"/>
      <color theme="0"/>
      <name val="Calibri"/>
      <family val="2"/>
      <scheme val="minor"/>
    </font>
    <font>
      <sz val="20"/>
      <name val="Arial"/>
      <family val="2"/>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9" tint="0.59999389629810485"/>
        <bgColor indexed="64"/>
      </patternFill>
    </fill>
    <fill>
      <patternFill patternType="solid">
        <fgColor theme="0" tint="-0.249977111117893"/>
        <bgColor indexed="64"/>
      </patternFill>
    </fill>
  </fills>
  <borders count="35">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5" fillId="0" borderId="0"/>
    <xf numFmtId="44" fontId="1" fillId="0" borderId="0" applyFont="0" applyFill="0" applyBorder="0" applyAlignment="0" applyProtection="0"/>
    <xf numFmtId="164" fontId="1" fillId="0" borderId="0" applyFont="0" applyFill="0" applyBorder="0" applyAlignment="0" applyProtection="0"/>
    <xf numFmtId="0" fontId="1" fillId="0" borderId="0"/>
  </cellStyleXfs>
  <cellXfs count="126">
    <xf numFmtId="0" fontId="0" fillId="0" borderId="0" xfId="0"/>
    <xf numFmtId="0" fontId="5" fillId="0" borderId="0" xfId="2"/>
    <xf numFmtId="0" fontId="8" fillId="7" borderId="12" xfId="2" applyFont="1" applyFill="1" applyBorder="1" applyAlignment="1">
      <alignment vertical="center" wrapText="1"/>
    </xf>
    <xf numFmtId="0" fontId="4" fillId="0" borderId="13" xfId="2" applyFont="1" applyBorder="1" applyAlignment="1">
      <alignment vertical="center"/>
    </xf>
    <xf numFmtId="0" fontId="8" fillId="7" borderId="14" xfId="2" applyFont="1" applyFill="1" applyBorder="1" applyAlignment="1">
      <alignment vertical="center" wrapText="1"/>
    </xf>
    <xf numFmtId="0" fontId="4" fillId="0" borderId="15" xfId="2" applyFont="1" applyBorder="1" applyAlignment="1">
      <alignment vertical="center"/>
    </xf>
    <xf numFmtId="0" fontId="4" fillId="0" borderId="15" xfId="2" applyFont="1" applyBorder="1" applyAlignment="1">
      <alignment vertical="center" wrapText="1"/>
    </xf>
    <xf numFmtId="0" fontId="4" fillId="0" borderId="15" xfId="2" applyFont="1" applyBorder="1" applyAlignment="1">
      <alignment wrapText="1"/>
    </xf>
    <xf numFmtId="0" fontId="8" fillId="7" borderId="16" xfId="2" applyFont="1" applyFill="1" applyBorder="1" applyAlignment="1">
      <alignment vertical="center" wrapText="1"/>
    </xf>
    <xf numFmtId="0" fontId="4" fillId="0" borderId="17" xfId="2" applyFont="1" applyBorder="1"/>
    <xf numFmtId="0" fontId="3" fillId="4" borderId="0" xfId="0" applyFont="1" applyFill="1"/>
    <xf numFmtId="0" fontId="11" fillId="4" borderId="0" xfId="0" applyFont="1" applyFill="1"/>
    <xf numFmtId="0" fontId="12" fillId="3" borderId="0" xfId="0" applyFont="1" applyFill="1" applyAlignment="1">
      <alignment horizontal="center" vertical="center" wrapText="1"/>
    </xf>
    <xf numFmtId="0" fontId="11" fillId="0" borderId="0" xfId="0" applyFont="1"/>
    <xf numFmtId="165" fontId="2" fillId="5" borderId="0" xfId="4" applyNumberFormat="1" applyFont="1" applyFill="1" applyBorder="1" applyAlignment="1" applyProtection="1">
      <alignment vertical="center"/>
      <protection locked="0"/>
    </xf>
    <xf numFmtId="165" fontId="2" fillId="5" borderId="3" xfId="4" applyNumberFormat="1" applyFont="1" applyFill="1" applyBorder="1" applyAlignment="1" applyProtection="1">
      <alignment horizontal="center" vertical="center"/>
      <protection locked="0"/>
    </xf>
    <xf numFmtId="44" fontId="2" fillId="5" borderId="0" xfId="0" applyNumberFormat="1" applyFont="1" applyFill="1" applyAlignment="1" applyProtection="1">
      <alignment horizontal="center" vertical="center"/>
      <protection locked="0"/>
    </xf>
    <xf numFmtId="9" fontId="2" fillId="5" borderId="0" xfId="0" applyNumberFormat="1" applyFont="1" applyFill="1" applyAlignment="1" applyProtection="1">
      <alignment horizontal="center" vertical="center"/>
      <protection locked="0"/>
    </xf>
    <xf numFmtId="0" fontId="3" fillId="3" borderId="0" xfId="0" applyFont="1" applyFill="1" applyAlignment="1">
      <alignment horizontal="center"/>
    </xf>
    <xf numFmtId="0" fontId="2" fillId="5" borderId="0" xfId="0" applyFont="1" applyFill="1" applyAlignment="1">
      <alignment horizontal="left" vertical="center" wrapText="1"/>
    </xf>
    <xf numFmtId="0" fontId="14" fillId="5" borderId="20" xfId="0" applyFont="1" applyFill="1" applyBorder="1" applyAlignment="1">
      <alignment horizontal="left" vertical="center" wrapText="1"/>
    </xf>
    <xf numFmtId="0" fontId="15" fillId="5" borderId="3" xfId="0" applyFont="1" applyFill="1" applyBorder="1" applyAlignment="1">
      <alignment horizontal="left" vertical="center"/>
    </xf>
    <xf numFmtId="0" fontId="11" fillId="0" borderId="0" xfId="0" applyFont="1" applyAlignment="1">
      <alignment horizontal="right"/>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18" fillId="0" borderId="3" xfId="0" applyFont="1" applyBorder="1" applyAlignment="1">
      <alignment vertical="center"/>
    </xf>
    <xf numFmtId="0" fontId="18" fillId="0" borderId="0" xfId="0" applyFont="1" applyAlignment="1">
      <alignment vertical="center"/>
    </xf>
    <xf numFmtId="0" fontId="18" fillId="0" borderId="0" xfId="0" applyFont="1" applyAlignment="1">
      <alignment horizontal="left" vertical="center"/>
    </xf>
    <xf numFmtId="44" fontId="18" fillId="0" borderId="0" xfId="3" applyFont="1" applyAlignment="1">
      <alignment horizontal="left" vertical="center"/>
    </xf>
    <xf numFmtId="44" fontId="18" fillId="0" borderId="0" xfId="0" applyNumberFormat="1" applyFont="1" applyAlignment="1">
      <alignment horizontal="left" vertical="center"/>
    </xf>
    <xf numFmtId="0" fontId="16" fillId="3" borderId="3"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3" xfId="0" applyFont="1" applyFill="1" applyBorder="1" applyAlignment="1">
      <alignment vertical="center"/>
    </xf>
    <xf numFmtId="0" fontId="18" fillId="2" borderId="3" xfId="0" applyFont="1" applyFill="1" applyBorder="1" applyAlignment="1" applyProtection="1">
      <alignment vertical="center"/>
      <protection locked="0"/>
    </xf>
    <xf numFmtId="0" fontId="16" fillId="3" borderId="3" xfId="0" applyFont="1" applyFill="1" applyBorder="1" applyAlignment="1" applyProtection="1">
      <alignment vertical="center"/>
      <protection locked="0"/>
    </xf>
    <xf numFmtId="0" fontId="20" fillId="0" borderId="0" xfId="0" applyFont="1" applyAlignment="1">
      <alignment vertical="center"/>
    </xf>
    <xf numFmtId="0" fontId="16" fillId="3" borderId="8" xfId="0" applyFont="1" applyFill="1" applyBorder="1" applyAlignment="1">
      <alignment horizontal="left" vertical="center"/>
    </xf>
    <xf numFmtId="0" fontId="19" fillId="3" borderId="0" xfId="0" applyFont="1" applyFill="1" applyAlignment="1">
      <alignment horizontal="center" vertical="center"/>
    </xf>
    <xf numFmtId="0" fontId="19" fillId="3" borderId="23" xfId="0" applyFont="1" applyFill="1" applyBorder="1" applyAlignment="1">
      <alignment horizontal="center" vertical="center"/>
    </xf>
    <xf numFmtId="0" fontId="19" fillId="3" borderId="18" xfId="0" applyFont="1" applyFill="1" applyBorder="1" applyAlignment="1">
      <alignment horizontal="center" vertical="center"/>
    </xf>
    <xf numFmtId="44" fontId="18" fillId="0" borderId="3" xfId="3" applyFont="1" applyBorder="1" applyAlignment="1">
      <alignment horizontal="right" vertical="center"/>
    </xf>
    <xf numFmtId="44" fontId="18" fillId="0" borderId="3" xfId="3" applyFont="1" applyBorder="1" applyAlignment="1" applyProtection="1">
      <alignment horizontal="right" vertical="center"/>
      <protection hidden="1"/>
    </xf>
    <xf numFmtId="44" fontId="18" fillId="8" borderId="3" xfId="3" applyFont="1" applyFill="1" applyBorder="1" applyAlignment="1">
      <alignment horizontal="right" vertical="center"/>
    </xf>
    <xf numFmtId="44" fontId="18" fillId="8" borderId="3" xfId="3" applyFont="1" applyFill="1" applyBorder="1" applyAlignment="1" applyProtection="1">
      <alignment horizontal="right" vertical="center"/>
      <protection hidden="1"/>
    </xf>
    <xf numFmtId="0" fontId="11" fillId="0" borderId="0" xfId="0" applyFont="1" applyAlignment="1">
      <alignment horizontal="center"/>
    </xf>
    <xf numFmtId="0" fontId="18" fillId="0" borderId="21" xfId="0" applyFont="1" applyBorder="1" applyAlignment="1">
      <alignment vertical="center"/>
    </xf>
    <xf numFmtId="44" fontId="18" fillId="0" borderId="21" xfId="3" applyFont="1" applyBorder="1" applyAlignment="1">
      <alignment horizontal="right" vertical="center"/>
    </xf>
    <xf numFmtId="44" fontId="18" fillId="0" borderId="21" xfId="3" applyFont="1" applyBorder="1" applyAlignment="1" applyProtection="1">
      <alignment horizontal="right" vertical="center"/>
      <protection hidden="1"/>
    </xf>
    <xf numFmtId="0" fontId="16" fillId="3" borderId="6" xfId="0" applyFont="1" applyFill="1" applyBorder="1" applyAlignment="1">
      <alignment horizontal="left" vertical="center"/>
    </xf>
    <xf numFmtId="44" fontId="18" fillId="8" borderId="20" xfId="3" applyFont="1" applyFill="1" applyBorder="1" applyAlignment="1">
      <alignment horizontal="right" vertical="center"/>
    </xf>
    <xf numFmtId="44" fontId="18" fillId="8" borderId="20" xfId="3" applyFont="1" applyFill="1" applyBorder="1" applyAlignment="1" applyProtection="1">
      <alignment horizontal="right" vertical="center"/>
      <protection hidden="1"/>
    </xf>
    <xf numFmtId="165" fontId="2" fillId="9" borderId="20" xfId="4" applyNumberFormat="1" applyFont="1" applyFill="1" applyBorder="1" applyAlignment="1" applyProtection="1">
      <alignment horizontal="center" vertical="center"/>
      <protection locked="0"/>
    </xf>
    <xf numFmtId="0" fontId="2" fillId="5" borderId="20" xfId="0" applyFont="1" applyFill="1" applyBorder="1" applyAlignment="1">
      <alignment horizontal="center" vertical="center" wrapText="1"/>
    </xf>
    <xf numFmtId="0" fontId="2" fillId="5" borderId="20" xfId="0" applyFont="1" applyFill="1" applyBorder="1" applyAlignment="1">
      <alignment horizontal="left" vertical="center"/>
    </xf>
    <xf numFmtId="16" fontId="2" fillId="5" borderId="20" xfId="0" applyNumberFormat="1" applyFont="1" applyFill="1" applyBorder="1" applyAlignment="1">
      <alignment horizontal="center" vertical="center" wrapText="1"/>
    </xf>
    <xf numFmtId="0" fontId="21" fillId="5" borderId="2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5" borderId="20" xfId="0" applyFont="1" applyFill="1" applyBorder="1" applyAlignment="1">
      <alignment horizontal="center" vertical="center"/>
    </xf>
    <xf numFmtId="0" fontId="18" fillId="2" borderId="3"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16" fillId="3" borderId="8" xfId="0" applyFont="1" applyFill="1" applyBorder="1" applyAlignment="1" applyProtection="1">
      <alignment horizontal="left" vertical="center"/>
      <protection locked="0"/>
    </xf>
    <xf numFmtId="0" fontId="16" fillId="3" borderId="8"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0" fontId="18" fillId="0" borderId="21" xfId="0" applyFont="1" applyBorder="1" applyAlignment="1" applyProtection="1">
      <alignment vertical="center"/>
      <protection locked="0"/>
    </xf>
    <xf numFmtId="0" fontId="14" fillId="3" borderId="3" xfId="0" applyFont="1" applyFill="1" applyBorder="1" applyAlignment="1">
      <alignment horizontal="left" vertical="center" wrapText="1"/>
    </xf>
    <xf numFmtId="165" fontId="2" fillId="3" borderId="3" xfId="4" applyNumberFormat="1" applyFont="1" applyFill="1" applyBorder="1" applyAlignment="1" applyProtection="1">
      <alignment horizontal="center" vertical="center"/>
      <protection locked="0"/>
    </xf>
    <xf numFmtId="0" fontId="15" fillId="3" borderId="3" xfId="0" applyFont="1" applyFill="1" applyBorder="1" applyAlignment="1">
      <alignment horizontal="left" vertical="center" wrapText="1"/>
    </xf>
    <xf numFmtId="0" fontId="11" fillId="0" borderId="0" xfId="0" applyFont="1" applyFill="1" applyBorder="1" applyAlignment="1"/>
    <xf numFmtId="0" fontId="17" fillId="0" borderId="3" xfId="0" applyFont="1" applyFill="1" applyBorder="1" applyAlignment="1">
      <alignment horizontal="left" vertical="center"/>
    </xf>
    <xf numFmtId="0" fontId="18" fillId="0" borderId="3" xfId="0" applyFont="1" applyBorder="1" applyAlignment="1">
      <alignment horizontal="center" vertical="center"/>
    </xf>
    <xf numFmtId="0" fontId="2" fillId="3" borderId="25" xfId="0" applyFont="1" applyFill="1" applyBorder="1" applyAlignment="1">
      <alignment vertical="center" wrapText="1"/>
    </xf>
    <xf numFmtId="9" fontId="2" fillId="3" borderId="25" xfId="0" applyNumberFormat="1" applyFont="1" applyFill="1" applyBorder="1" applyAlignment="1" applyProtection="1">
      <alignment vertical="center"/>
      <protection locked="0"/>
    </xf>
    <xf numFmtId="0" fontId="3" fillId="3" borderId="30" xfId="0" applyFont="1" applyFill="1" applyBorder="1" applyAlignment="1">
      <alignment horizontal="center"/>
    </xf>
    <xf numFmtId="0" fontId="13" fillId="4" borderId="0" xfId="0" applyFont="1" applyFill="1" applyBorder="1" applyAlignment="1">
      <alignment horizontal="center" vertical="top" wrapText="1"/>
    </xf>
    <xf numFmtId="0" fontId="11" fillId="0" borderId="0" xfId="0" applyFont="1" applyFill="1" applyBorder="1" applyAlignment="1">
      <alignment horizontal="center"/>
    </xf>
    <xf numFmtId="0" fontId="13"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 fillId="5" borderId="19" xfId="0" applyFont="1" applyFill="1" applyBorder="1" applyAlignment="1">
      <alignment horizontal="left" vertical="center"/>
    </xf>
    <xf numFmtId="0" fontId="2" fillId="5" borderId="2" xfId="0" applyFont="1" applyFill="1" applyBorder="1" applyAlignment="1">
      <alignment horizontal="left" vertical="center"/>
    </xf>
    <xf numFmtId="0" fontId="2" fillId="5" borderId="1" xfId="0" applyFont="1" applyFill="1" applyBorder="1" applyAlignment="1">
      <alignment horizontal="left" vertical="center"/>
    </xf>
    <xf numFmtId="0" fontId="2" fillId="3" borderId="20"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2" fillId="3" borderId="20" xfId="0" applyNumberFormat="1" applyFont="1" applyFill="1" applyBorder="1" applyAlignment="1" applyProtection="1">
      <alignment horizontal="center" vertical="center"/>
      <protection locked="0"/>
    </xf>
    <xf numFmtId="9" fontId="2" fillId="3" borderId="3" xfId="0" applyNumberFormat="1" applyFont="1" applyFill="1" applyBorder="1" applyAlignment="1" applyProtection="1">
      <alignment horizontal="center" vertical="center"/>
      <protection locked="0"/>
    </xf>
    <xf numFmtId="0" fontId="15" fillId="5" borderId="18" xfId="0" applyFont="1" applyFill="1" applyBorder="1" applyAlignment="1">
      <alignment horizontal="left" vertical="center"/>
    </xf>
    <xf numFmtId="0" fontId="15" fillId="5" borderId="5" xfId="0" applyFont="1" applyFill="1" applyBorder="1" applyAlignment="1">
      <alignment horizontal="left" vertical="center"/>
    </xf>
    <xf numFmtId="44" fontId="2" fillId="5" borderId="3" xfId="0" applyNumberFormat="1" applyFont="1" applyFill="1" applyBorder="1" applyAlignment="1" applyProtection="1">
      <alignment horizontal="center" vertical="center"/>
      <protection locked="0"/>
    </xf>
    <xf numFmtId="9" fontId="2" fillId="5" borderId="25" xfId="0" applyNumberFormat="1"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top"/>
      <protection locked="0"/>
    </xf>
    <xf numFmtId="0" fontId="13" fillId="4" borderId="8" xfId="0" applyFont="1" applyFill="1" applyBorder="1" applyAlignment="1" applyProtection="1">
      <alignment horizontal="center" vertical="top"/>
      <protection locked="0"/>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4" xfId="0" applyFont="1" applyFill="1" applyBorder="1" applyAlignment="1">
      <alignment horizontal="left" vertical="center"/>
    </xf>
    <xf numFmtId="0" fontId="2" fillId="5" borderId="21" xfId="0" applyFont="1" applyFill="1" applyBorder="1" applyAlignment="1">
      <alignment horizontal="left" vertical="center"/>
    </xf>
    <xf numFmtId="0" fontId="2" fillId="5" borderId="6" xfId="0" applyFont="1" applyFill="1" applyBorder="1" applyAlignment="1">
      <alignment horizontal="left" vertical="center"/>
    </xf>
    <xf numFmtId="0" fontId="2" fillId="5" borderId="22" xfId="0" applyFont="1" applyFill="1" applyBorder="1" applyAlignment="1">
      <alignment horizontal="left" vertical="center"/>
    </xf>
    <xf numFmtId="0" fontId="2" fillId="5" borderId="24" xfId="0" applyFont="1" applyFill="1" applyBorder="1" applyAlignment="1">
      <alignment horizontal="left" vertical="center"/>
    </xf>
    <xf numFmtId="0" fontId="2" fillId="5" borderId="0" xfId="0" applyFont="1" applyFill="1" applyBorder="1" applyAlignment="1">
      <alignment horizontal="left" vertical="center"/>
    </xf>
    <xf numFmtId="0" fontId="2" fillId="0" borderId="21"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2" fillId="0" borderId="21"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22"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2" fillId="0" borderId="26" xfId="0" applyFont="1" applyBorder="1" applyAlignment="1" applyProtection="1">
      <alignment horizontal="right" vertical="center"/>
      <protection locked="0"/>
    </xf>
    <xf numFmtId="0" fontId="2" fillId="5" borderId="4" xfId="0" applyFont="1" applyFill="1" applyBorder="1" applyAlignment="1">
      <alignment horizontal="left" vertical="center" wrapText="1"/>
    </xf>
    <xf numFmtId="0" fontId="11" fillId="3" borderId="27" xfId="0" applyFont="1" applyFill="1" applyBorder="1" applyAlignment="1">
      <alignment horizontal="center"/>
    </xf>
    <xf numFmtId="0" fontId="11" fillId="3" borderId="28" xfId="0" applyFont="1" applyFill="1" applyBorder="1" applyAlignment="1">
      <alignment horizontal="center"/>
    </xf>
    <xf numFmtId="0" fontId="11" fillId="3" borderId="29" xfId="0" applyFont="1" applyFill="1" applyBorder="1" applyAlignment="1">
      <alignment horizontal="center"/>
    </xf>
    <xf numFmtId="0" fontId="11" fillId="3" borderId="30" xfId="0" applyFont="1" applyFill="1" applyBorder="1" applyAlignment="1">
      <alignment horizontal="center"/>
    </xf>
    <xf numFmtId="0" fontId="2" fillId="4" borderId="8" xfId="0" applyFont="1" applyFill="1" applyBorder="1" applyAlignment="1" applyProtection="1">
      <alignment horizontal="center" vertical="top"/>
      <protection locked="0"/>
    </xf>
    <xf numFmtId="0" fontId="2" fillId="4" borderId="4" xfId="0" applyFont="1" applyFill="1" applyBorder="1" applyAlignment="1" applyProtection="1">
      <alignment horizontal="center" vertical="top"/>
      <protection locked="0"/>
    </xf>
    <xf numFmtId="0" fontId="2" fillId="5" borderId="5"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5" fillId="0" borderId="9" xfId="2" applyBorder="1" applyAlignment="1">
      <alignment horizontal="center"/>
    </xf>
    <xf numFmtId="0" fontId="6" fillId="6" borderId="10" xfId="2" applyFont="1" applyFill="1" applyBorder="1" applyAlignment="1">
      <alignment horizontal="center" vertical="center"/>
    </xf>
    <xf numFmtId="0" fontId="7" fillId="0" borderId="11" xfId="2" applyFont="1" applyBorder="1" applyAlignment="1">
      <alignment horizontal="center" vertical="center"/>
    </xf>
    <xf numFmtId="0" fontId="18" fillId="10" borderId="3" xfId="0" applyFont="1" applyFill="1" applyBorder="1" applyAlignment="1" applyProtection="1">
      <alignment vertical="center"/>
    </xf>
    <xf numFmtId="0" fontId="18" fillId="10" borderId="3" xfId="0" applyFont="1" applyFill="1" applyBorder="1" applyAlignment="1" applyProtection="1">
      <alignment horizontal="center" vertical="center"/>
    </xf>
  </cellXfs>
  <cellStyles count="6">
    <cellStyle name="Milliers" xfId="4" builtinId="3"/>
    <cellStyle name="Monétaire" xfId="3" builtinId="4"/>
    <cellStyle name="Monétaire 2" xfId="1" xr:uid="{00000000-0005-0000-0000-00002F000000}"/>
    <cellStyle name="Normal" xfId="0" builtinId="0"/>
    <cellStyle name="Normal 2" xfId="2" xr:uid="{00000000-0005-0000-0000-000030000000}"/>
    <cellStyle name="Normal 3" xfId="5" xr:uid="{AA4BFC45-BB45-46B9-9747-D2C7DCE9C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317863</xdr:colOff>
      <xdr:row>0</xdr:row>
      <xdr:rowOff>231321</xdr:rowOff>
    </xdr:from>
    <xdr:to>
      <xdr:col>8</xdr:col>
      <xdr:colOff>367418</xdr:colOff>
      <xdr:row>5</xdr:row>
      <xdr:rowOff>214630</xdr:rowOff>
    </xdr:to>
    <xdr:pic>
      <xdr:nvPicPr>
        <xdr:cNvPr id="4" name="Image 3">
          <a:extLst>
            <a:ext uri="{FF2B5EF4-FFF2-40B4-BE49-F238E27FC236}">
              <a16:creationId xmlns:a16="http://schemas.microsoft.com/office/drawing/2014/main" id="{960299FF-DA72-4F2A-84D2-549E8DD5BD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8063" y="231321"/>
          <a:ext cx="1677060" cy="2024199"/>
        </a:xfrm>
        <a:prstGeom prst="rect">
          <a:avLst/>
        </a:prstGeom>
      </xdr:spPr>
    </xdr:pic>
    <xdr:clientData/>
  </xdr:twoCellAnchor>
  <xdr:twoCellAnchor editAs="oneCell">
    <xdr:from>
      <xdr:col>8</xdr:col>
      <xdr:colOff>685799</xdr:colOff>
      <xdr:row>0</xdr:row>
      <xdr:rowOff>144780</xdr:rowOff>
    </xdr:from>
    <xdr:to>
      <xdr:col>10</xdr:col>
      <xdr:colOff>835158</xdr:colOff>
      <xdr:row>4</xdr:row>
      <xdr:rowOff>252730</xdr:rowOff>
    </xdr:to>
    <xdr:pic>
      <xdr:nvPicPr>
        <xdr:cNvPr id="5" name="Image 4">
          <a:extLst>
            <a:ext uri="{FF2B5EF4-FFF2-40B4-BE49-F238E27FC236}">
              <a16:creationId xmlns:a16="http://schemas.microsoft.com/office/drawing/2014/main" id="{50069A7A-57F5-42D3-8DEA-BA9321BB03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223" t="17918" b="18084"/>
        <a:stretch/>
      </xdr:blipFill>
      <xdr:spPr>
        <a:xfrm>
          <a:off x="15354299" y="144780"/>
          <a:ext cx="4639444" cy="1847850"/>
        </a:xfrm>
        <a:prstGeom prst="rect">
          <a:avLst/>
        </a:prstGeom>
      </xdr:spPr>
    </xdr:pic>
    <xdr:clientData/>
  </xdr:twoCellAnchor>
  <xdr:twoCellAnchor editAs="oneCell">
    <xdr:from>
      <xdr:col>0</xdr:col>
      <xdr:colOff>247650</xdr:colOff>
      <xdr:row>0</xdr:row>
      <xdr:rowOff>152400</xdr:rowOff>
    </xdr:from>
    <xdr:to>
      <xdr:col>1</xdr:col>
      <xdr:colOff>533400</xdr:colOff>
      <xdr:row>5</xdr:row>
      <xdr:rowOff>252805</xdr:rowOff>
    </xdr:to>
    <xdr:pic>
      <xdr:nvPicPr>
        <xdr:cNvPr id="7" name="Image 6">
          <a:extLst>
            <a:ext uri="{FF2B5EF4-FFF2-40B4-BE49-F238E27FC236}">
              <a16:creationId xmlns:a16="http://schemas.microsoft.com/office/drawing/2014/main" id="{B3980114-2E2B-49FD-8192-1ADE1FA11C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650" y="152400"/>
          <a:ext cx="2133600" cy="2127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396240</xdr:colOff>
      <xdr:row>0</xdr:row>
      <xdr:rowOff>19050</xdr:rowOff>
    </xdr:from>
    <xdr:to>
      <xdr:col>0</xdr:col>
      <xdr:colOff>1781175</xdr:colOff>
      <xdr:row>0</xdr:row>
      <xdr:rowOff>1586213</xdr:rowOff>
    </xdr:to>
    <xdr:pic>
      <xdr:nvPicPr>
        <xdr:cNvPr id="2" name="Image 2">
          <a:extLst>
            <a:ext uri="{FF2B5EF4-FFF2-40B4-BE49-F238E27FC236}">
              <a16:creationId xmlns:a16="http://schemas.microsoft.com/office/drawing/2014/main" id="{EC882B25-2DC9-46D2-97E4-A2C32D8F3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 y="19050"/>
          <a:ext cx="1384935" cy="1567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6623-CDF5-4F66-8FD4-249513EBCE6D}">
  <sheetPr filterMode="1">
    <pageSetUpPr fitToPage="1"/>
  </sheetPr>
  <dimension ref="A1:R264"/>
  <sheetViews>
    <sheetView tabSelected="1" zoomScale="50" zoomScaleNormal="50" zoomScaleSheetLayoutView="50" workbookViewId="0">
      <pane ySplit="15" topLeftCell="A16" activePane="bottomLeft" state="frozen"/>
      <selection pane="bottomLeft" activeCell="X28" sqref="X28"/>
    </sheetView>
  </sheetViews>
  <sheetFormatPr baseColWidth="10" defaultColWidth="11.453125" defaultRowHeight="23.5"/>
  <cols>
    <col min="1" max="1" width="27.7265625" style="13" customWidth="1"/>
    <col min="2" max="2" width="105.1796875" style="13" customWidth="1"/>
    <col min="3" max="3" width="18.1796875" style="13" customWidth="1"/>
    <col min="4" max="4" width="17.453125" style="22" hidden="1" customWidth="1"/>
    <col min="5" max="5" width="20.7265625" style="22" hidden="1" customWidth="1"/>
    <col min="6" max="6" width="15" style="22" hidden="1" customWidth="1"/>
    <col min="7" max="7" width="17.26953125" style="22" hidden="1" customWidth="1"/>
    <col min="8" max="8" width="24.453125" style="13" customWidth="1"/>
    <col min="9" max="9" width="19.54296875" style="44" bestFit="1" customWidth="1"/>
    <col min="10" max="10" width="48" style="13" bestFit="1" customWidth="1"/>
    <col min="11" max="11" width="31.81640625" style="44" customWidth="1"/>
    <col min="12" max="12" width="25.1796875" style="13" hidden="1" customWidth="1"/>
    <col min="13" max="13" width="21.7265625" style="13" hidden="1" customWidth="1"/>
    <col min="14" max="14" width="20.81640625" style="13" hidden="1" customWidth="1"/>
    <col min="15" max="15" width="0.26953125" style="13" hidden="1" customWidth="1"/>
    <col min="16" max="16" width="14" style="13" hidden="1" customWidth="1"/>
    <col min="17" max="17" width="13.7265625" style="13" hidden="1" customWidth="1"/>
    <col min="18" max="18" width="10.54296875" style="13" hidden="1" customWidth="1"/>
    <col min="19" max="20" width="0" style="13" hidden="1" customWidth="1"/>
    <col min="21" max="16384" width="11.453125" style="13"/>
  </cols>
  <sheetData>
    <row r="1" spans="1:16" ht="63.75" customHeight="1">
      <c r="A1" s="69"/>
      <c r="B1" s="76"/>
      <c r="C1" s="76"/>
      <c r="D1" s="76"/>
      <c r="E1" s="76"/>
      <c r="F1" s="76"/>
      <c r="G1" s="76"/>
      <c r="H1" s="78" t="s">
        <v>46</v>
      </c>
      <c r="I1" s="78"/>
      <c r="J1" s="78"/>
      <c r="K1" s="78"/>
    </row>
    <row r="2" spans="1:16">
      <c r="A2" s="69"/>
      <c r="B2" s="76"/>
      <c r="C2" s="76"/>
      <c r="D2" s="76"/>
      <c r="E2" s="76"/>
      <c r="F2" s="76"/>
      <c r="G2" s="76"/>
      <c r="H2" s="77" t="s">
        <v>44</v>
      </c>
      <c r="I2" s="77"/>
      <c r="J2" s="77"/>
      <c r="K2" s="77"/>
    </row>
    <row r="3" spans="1:16">
      <c r="A3" s="69"/>
      <c r="B3" s="76"/>
      <c r="C3" s="76"/>
      <c r="D3" s="76"/>
      <c r="E3" s="76"/>
      <c r="F3" s="76"/>
      <c r="G3" s="76"/>
      <c r="H3" s="77" t="s">
        <v>43</v>
      </c>
      <c r="I3" s="77"/>
      <c r="J3" s="77"/>
      <c r="K3" s="77"/>
    </row>
    <row r="4" spans="1:16">
      <c r="A4" s="69"/>
      <c r="B4" s="76"/>
      <c r="C4" s="76"/>
      <c r="D4" s="76"/>
      <c r="E4" s="76"/>
      <c r="F4" s="76"/>
      <c r="G4" s="76"/>
      <c r="H4" s="77" t="s">
        <v>42</v>
      </c>
      <c r="I4" s="77"/>
      <c r="J4" s="77"/>
      <c r="K4" s="77"/>
    </row>
    <row r="5" spans="1:16">
      <c r="A5" s="69"/>
      <c r="B5" s="76"/>
      <c r="C5" s="76"/>
      <c r="D5" s="76"/>
      <c r="E5" s="76"/>
      <c r="F5" s="76"/>
      <c r="G5" s="76"/>
      <c r="H5" s="77" t="s">
        <v>41</v>
      </c>
      <c r="I5" s="77"/>
      <c r="J5" s="77"/>
      <c r="K5" s="77"/>
    </row>
    <row r="6" spans="1:16" s="11" customFormat="1" ht="25.5" customHeight="1">
      <c r="A6" s="69"/>
      <c r="B6" s="76"/>
      <c r="C6" s="76"/>
      <c r="D6" s="76"/>
      <c r="E6" s="76"/>
      <c r="F6" s="76"/>
      <c r="G6" s="76"/>
      <c r="H6" s="75" t="s">
        <v>45</v>
      </c>
      <c r="I6" s="75"/>
      <c r="J6" s="75"/>
      <c r="K6" s="75"/>
      <c r="L6" s="10"/>
    </row>
    <row r="7" spans="1:16" ht="24" thickBot="1">
      <c r="A7" s="79"/>
      <c r="B7" s="80"/>
      <c r="C7" s="81"/>
      <c r="D7" s="81"/>
      <c r="E7" s="81"/>
      <c r="F7" s="81"/>
      <c r="G7" s="81"/>
      <c r="H7" s="81"/>
      <c r="I7" s="81"/>
      <c r="J7" s="81"/>
      <c r="K7" s="82"/>
      <c r="L7" s="12"/>
    </row>
    <row r="8" spans="1:16" ht="42.75" customHeight="1">
      <c r="A8" s="83" t="s">
        <v>0</v>
      </c>
      <c r="B8" s="94"/>
      <c r="C8" s="102" t="s">
        <v>1</v>
      </c>
      <c r="D8" s="103"/>
      <c r="E8" s="110"/>
      <c r="F8" s="110"/>
      <c r="G8" s="111"/>
      <c r="H8" s="86" t="s">
        <v>18</v>
      </c>
      <c r="I8" s="88">
        <v>0</v>
      </c>
      <c r="J8" s="20" t="s">
        <v>48</v>
      </c>
      <c r="K8" s="51">
        <f>L258</f>
        <v>0</v>
      </c>
      <c r="L8" s="14"/>
    </row>
    <row r="9" spans="1:16" ht="5.25" customHeight="1">
      <c r="A9" s="84"/>
      <c r="B9" s="95"/>
      <c r="C9" s="100"/>
      <c r="D9" s="101"/>
      <c r="E9" s="108"/>
      <c r="F9" s="108"/>
      <c r="G9" s="109"/>
      <c r="H9" s="87"/>
      <c r="I9" s="89"/>
      <c r="J9" s="66" t="s">
        <v>19</v>
      </c>
      <c r="K9" s="67" t="e">
        <f>#REF!</f>
        <v>#REF!</v>
      </c>
      <c r="L9" s="14"/>
    </row>
    <row r="10" spans="1:16" ht="5.25" customHeight="1">
      <c r="A10" s="85" t="s">
        <v>2</v>
      </c>
      <c r="B10" s="117"/>
      <c r="C10" s="98" t="s">
        <v>3</v>
      </c>
      <c r="D10" s="99"/>
      <c r="E10" s="106"/>
      <c r="F10" s="106"/>
      <c r="G10" s="107"/>
      <c r="H10" s="87"/>
      <c r="I10" s="89"/>
      <c r="J10" s="68" t="s">
        <v>20</v>
      </c>
      <c r="K10" s="67" t="e">
        <f>#REF!</f>
        <v>#REF!</v>
      </c>
      <c r="L10" s="14"/>
    </row>
    <row r="11" spans="1:16" ht="29.25" customHeight="1">
      <c r="A11" s="84"/>
      <c r="B11" s="117"/>
      <c r="C11" s="100"/>
      <c r="D11" s="101"/>
      <c r="E11" s="108"/>
      <c r="F11" s="108"/>
      <c r="G11" s="109"/>
      <c r="H11" s="72" t="s">
        <v>40</v>
      </c>
      <c r="I11" s="73">
        <v>0</v>
      </c>
      <c r="J11" s="21" t="s">
        <v>21</v>
      </c>
      <c r="K11" s="15">
        <f>K8</f>
        <v>0</v>
      </c>
      <c r="L11" s="14"/>
    </row>
    <row r="12" spans="1:16">
      <c r="A12" s="85" t="s">
        <v>4</v>
      </c>
      <c r="B12" s="117"/>
      <c r="C12" s="96" t="s">
        <v>26</v>
      </c>
      <c r="D12" s="97"/>
      <c r="E12" s="104"/>
      <c r="F12" s="104"/>
      <c r="G12" s="104"/>
      <c r="H12" s="112"/>
      <c r="I12" s="119"/>
      <c r="J12" s="90" t="s">
        <v>22</v>
      </c>
      <c r="K12" s="92">
        <f>SUM(P16:P263)</f>
        <v>0</v>
      </c>
      <c r="L12" s="16"/>
    </row>
    <row r="13" spans="1:16" ht="10.5" customHeight="1" thickBot="1">
      <c r="A13" s="83"/>
      <c r="B13" s="118"/>
      <c r="C13" s="96"/>
      <c r="D13" s="97"/>
      <c r="E13" s="105"/>
      <c r="F13" s="105"/>
      <c r="G13" s="105"/>
      <c r="H13" s="96"/>
      <c r="I13" s="120"/>
      <c r="J13" s="91"/>
      <c r="K13" s="93"/>
      <c r="L13" s="17"/>
    </row>
    <row r="14" spans="1:16" ht="24" thickBot="1">
      <c r="A14" s="113"/>
      <c r="B14" s="114"/>
      <c r="C14" s="115"/>
      <c r="D14" s="116"/>
      <c r="E14" s="115"/>
      <c r="F14" s="115"/>
      <c r="G14" s="115"/>
      <c r="H14" s="114"/>
      <c r="I14" s="115"/>
      <c r="J14" s="116"/>
      <c r="K14" s="74"/>
      <c r="L14" s="18"/>
    </row>
    <row r="15" spans="1:16" ht="51" customHeight="1">
      <c r="A15" s="53" t="s">
        <v>27</v>
      </c>
      <c r="B15" s="53" t="s">
        <v>28</v>
      </c>
      <c r="C15" s="52" t="s">
        <v>29</v>
      </c>
      <c r="D15" s="54" t="s">
        <v>31</v>
      </c>
      <c r="E15" s="55" t="s">
        <v>30</v>
      </c>
      <c r="F15" s="52" t="s">
        <v>32</v>
      </c>
      <c r="G15" s="52" t="s">
        <v>33</v>
      </c>
      <c r="H15" s="56" t="s">
        <v>34</v>
      </c>
      <c r="I15" s="52" t="s">
        <v>417</v>
      </c>
      <c r="J15" s="57" t="s">
        <v>35</v>
      </c>
      <c r="K15" s="52" t="s">
        <v>36</v>
      </c>
      <c r="L15" s="19" t="s">
        <v>79</v>
      </c>
      <c r="N15" s="13" t="s">
        <v>23</v>
      </c>
      <c r="O15" s="13" t="s">
        <v>25</v>
      </c>
      <c r="P15" s="13" t="s">
        <v>24</v>
      </c>
    </row>
    <row r="16" spans="1:16" s="26" customFormat="1" ht="26">
      <c r="A16" s="23" t="s">
        <v>397</v>
      </c>
      <c r="B16" s="23" t="s">
        <v>85</v>
      </c>
      <c r="C16" s="24">
        <v>72</v>
      </c>
      <c r="D16" s="40">
        <v>3.77</v>
      </c>
      <c r="E16" s="41">
        <f>D16*(1-'Bon de commande'!$I$8)</f>
        <v>3.77</v>
      </c>
      <c r="F16" s="40"/>
      <c r="G16" s="40">
        <f t="shared" ref="G16:G54" si="0">F16+E16</f>
        <v>3.77</v>
      </c>
      <c r="H16" s="33"/>
      <c r="I16" s="58"/>
      <c r="J16" s="25" t="s">
        <v>49</v>
      </c>
      <c r="K16" s="71" t="s">
        <v>80</v>
      </c>
      <c r="L16" s="26">
        <f t="shared" ref="L16:L47" si="1">H16</f>
        <v>0</v>
      </c>
      <c r="N16" s="27">
        <f t="shared" ref="N16:N50" si="2">H16</f>
        <v>0</v>
      </c>
      <c r="O16" s="28">
        <f>I16*0.06</f>
        <v>0</v>
      </c>
      <c r="P16" s="29">
        <f t="shared" ref="P16:P53" si="3">(N16*D16)+O16</f>
        <v>0</v>
      </c>
    </row>
    <row r="17" spans="1:16" s="26" customFormat="1" ht="26">
      <c r="A17" s="23" t="s">
        <v>398</v>
      </c>
      <c r="B17" s="23" t="s">
        <v>85</v>
      </c>
      <c r="C17" s="24">
        <v>32</v>
      </c>
      <c r="D17" s="40">
        <v>6.65</v>
      </c>
      <c r="E17" s="41">
        <f>D17*(1-'Bon de commande'!$I$8)</f>
        <v>6.65</v>
      </c>
      <c r="F17" s="40"/>
      <c r="G17" s="40">
        <f t="shared" si="0"/>
        <v>6.65</v>
      </c>
      <c r="H17" s="33"/>
      <c r="I17" s="58"/>
      <c r="J17" s="25" t="s">
        <v>49</v>
      </c>
      <c r="K17" s="71" t="s">
        <v>81</v>
      </c>
      <c r="L17" s="26">
        <f t="shared" si="1"/>
        <v>0</v>
      </c>
      <c r="N17" s="27">
        <f t="shared" si="2"/>
        <v>0</v>
      </c>
      <c r="O17" s="28"/>
      <c r="P17" s="29">
        <f t="shared" si="3"/>
        <v>0</v>
      </c>
    </row>
    <row r="18" spans="1:16" s="26" customFormat="1" ht="26">
      <c r="A18" s="23" t="s">
        <v>410</v>
      </c>
      <c r="B18" s="23" t="s">
        <v>50</v>
      </c>
      <c r="C18" s="24">
        <v>72</v>
      </c>
      <c r="D18" s="40">
        <v>2.9</v>
      </c>
      <c r="E18" s="41">
        <f>D18*(1-'Bon de commande'!$I$8)</f>
        <v>2.9</v>
      </c>
      <c r="F18" s="40"/>
      <c r="G18" s="40">
        <f t="shared" si="0"/>
        <v>2.9</v>
      </c>
      <c r="H18" s="33"/>
      <c r="I18" s="58"/>
      <c r="J18" s="25" t="s">
        <v>49</v>
      </c>
      <c r="K18" s="71" t="s">
        <v>80</v>
      </c>
      <c r="L18" s="26">
        <f t="shared" si="1"/>
        <v>0</v>
      </c>
      <c r="N18" s="27">
        <f t="shared" si="2"/>
        <v>0</v>
      </c>
      <c r="O18" s="28"/>
      <c r="P18" s="29">
        <f t="shared" si="3"/>
        <v>0</v>
      </c>
    </row>
    <row r="19" spans="1:16" s="26" customFormat="1" ht="26">
      <c r="A19" s="23" t="s">
        <v>411</v>
      </c>
      <c r="B19" s="23" t="s">
        <v>50</v>
      </c>
      <c r="C19" s="24">
        <v>32</v>
      </c>
      <c r="D19" s="40">
        <v>5.45</v>
      </c>
      <c r="E19" s="41">
        <f>D19*(1-'Bon de commande'!$I$8)</f>
        <v>5.45</v>
      </c>
      <c r="F19" s="40"/>
      <c r="G19" s="40">
        <f t="shared" si="0"/>
        <v>5.45</v>
      </c>
      <c r="H19" s="33"/>
      <c r="I19" s="58"/>
      <c r="J19" s="25" t="s">
        <v>49</v>
      </c>
      <c r="K19" s="71" t="s">
        <v>81</v>
      </c>
      <c r="L19" s="26">
        <f t="shared" si="1"/>
        <v>0</v>
      </c>
      <c r="N19" s="27">
        <f t="shared" si="2"/>
        <v>0</v>
      </c>
      <c r="O19" s="28">
        <f>I19*0.06</f>
        <v>0</v>
      </c>
      <c r="P19" s="29">
        <f t="shared" si="3"/>
        <v>0</v>
      </c>
    </row>
    <row r="20" spans="1:16" s="26" customFormat="1" ht="26">
      <c r="A20" s="23" t="s">
        <v>412</v>
      </c>
      <c r="B20" s="23" t="s">
        <v>86</v>
      </c>
      <c r="C20" s="24">
        <v>72</v>
      </c>
      <c r="D20" s="40">
        <v>3.64</v>
      </c>
      <c r="E20" s="41">
        <f>D20*(1-'Bon de commande'!$I$8)</f>
        <v>3.64</v>
      </c>
      <c r="F20" s="40"/>
      <c r="G20" s="40">
        <f t="shared" si="0"/>
        <v>3.64</v>
      </c>
      <c r="H20" s="33"/>
      <c r="I20" s="58"/>
      <c r="J20" s="25" t="s">
        <v>49</v>
      </c>
      <c r="K20" s="71" t="s">
        <v>80</v>
      </c>
      <c r="L20" s="26">
        <f t="shared" si="1"/>
        <v>0</v>
      </c>
      <c r="N20" s="27">
        <f t="shared" si="2"/>
        <v>0</v>
      </c>
      <c r="O20" s="28">
        <f>I20*0.06</f>
        <v>0</v>
      </c>
      <c r="P20" s="29">
        <f t="shared" si="3"/>
        <v>0</v>
      </c>
    </row>
    <row r="21" spans="1:16" s="26" customFormat="1" ht="26">
      <c r="A21" s="23" t="s">
        <v>413</v>
      </c>
      <c r="B21" s="23" t="s">
        <v>86</v>
      </c>
      <c r="C21" s="24">
        <v>32</v>
      </c>
      <c r="D21" s="40">
        <v>7.36</v>
      </c>
      <c r="E21" s="41">
        <f>D21*(1-'Bon de commande'!$I$8)</f>
        <v>7.36</v>
      </c>
      <c r="F21" s="40"/>
      <c r="G21" s="40">
        <f t="shared" si="0"/>
        <v>7.36</v>
      </c>
      <c r="H21" s="33"/>
      <c r="I21" s="58"/>
      <c r="J21" s="25" t="s">
        <v>49</v>
      </c>
      <c r="K21" s="71" t="s">
        <v>81</v>
      </c>
      <c r="L21" s="26">
        <f t="shared" si="1"/>
        <v>0</v>
      </c>
      <c r="N21" s="27">
        <f t="shared" si="2"/>
        <v>0</v>
      </c>
      <c r="O21" s="28"/>
      <c r="P21" s="29">
        <f t="shared" si="3"/>
        <v>0</v>
      </c>
    </row>
    <row r="22" spans="1:16" s="26" customFormat="1" ht="26">
      <c r="A22" s="23" t="s">
        <v>170</v>
      </c>
      <c r="B22" s="23" t="s">
        <v>51</v>
      </c>
      <c r="C22" s="24">
        <v>72</v>
      </c>
      <c r="D22" s="40">
        <v>11.57</v>
      </c>
      <c r="E22" s="41">
        <f>D22*(1-'Bon de commande'!$I$8)</f>
        <v>11.57</v>
      </c>
      <c r="F22" s="40"/>
      <c r="G22" s="40">
        <f t="shared" si="0"/>
        <v>11.57</v>
      </c>
      <c r="H22" s="124"/>
      <c r="I22" s="125"/>
      <c r="J22" s="25" t="s">
        <v>425</v>
      </c>
      <c r="K22" s="71" t="s">
        <v>80</v>
      </c>
      <c r="L22" s="26">
        <f t="shared" si="1"/>
        <v>0</v>
      </c>
      <c r="N22" s="27">
        <f t="shared" si="2"/>
        <v>0</v>
      </c>
      <c r="O22" s="28"/>
      <c r="P22" s="29">
        <f t="shared" si="3"/>
        <v>0</v>
      </c>
    </row>
    <row r="23" spans="1:16" s="26" customFormat="1" ht="26">
      <c r="A23" s="23" t="s">
        <v>166</v>
      </c>
      <c r="B23" s="23" t="s">
        <v>51</v>
      </c>
      <c r="C23" s="24">
        <v>32</v>
      </c>
      <c r="D23" s="40">
        <v>16.03</v>
      </c>
      <c r="E23" s="41">
        <f>D23*(1-'Bon de commande'!$I$8)</f>
        <v>16.03</v>
      </c>
      <c r="F23" s="40"/>
      <c r="G23" s="40">
        <f t="shared" si="0"/>
        <v>16.03</v>
      </c>
      <c r="H23" s="124"/>
      <c r="I23" s="125"/>
      <c r="J23" s="25" t="s">
        <v>425</v>
      </c>
      <c r="K23" s="71" t="s">
        <v>81</v>
      </c>
      <c r="L23" s="26">
        <f t="shared" si="1"/>
        <v>0</v>
      </c>
      <c r="N23" s="27">
        <f t="shared" si="2"/>
        <v>0</v>
      </c>
      <c r="O23" s="28">
        <f>I23*0.06</f>
        <v>0</v>
      </c>
      <c r="P23" s="29">
        <f t="shared" si="3"/>
        <v>0</v>
      </c>
    </row>
    <row r="24" spans="1:16" s="26" customFormat="1" ht="26">
      <c r="A24" s="23" t="s">
        <v>171</v>
      </c>
      <c r="B24" s="23" t="s">
        <v>52</v>
      </c>
      <c r="C24" s="24">
        <v>72</v>
      </c>
      <c r="D24" s="40">
        <v>4.54</v>
      </c>
      <c r="E24" s="41">
        <f>D24*(1-'Bon de commande'!$I$8)</f>
        <v>4.54</v>
      </c>
      <c r="F24" s="40"/>
      <c r="G24" s="40">
        <f t="shared" si="0"/>
        <v>4.54</v>
      </c>
      <c r="H24" s="33"/>
      <c r="I24" s="58"/>
      <c r="J24" s="25" t="s">
        <v>49</v>
      </c>
      <c r="K24" s="71" t="s">
        <v>80</v>
      </c>
      <c r="L24" s="26">
        <f t="shared" si="1"/>
        <v>0</v>
      </c>
      <c r="N24" s="27">
        <f t="shared" si="2"/>
        <v>0</v>
      </c>
      <c r="O24" s="28">
        <f>I24*0.06</f>
        <v>0</v>
      </c>
      <c r="P24" s="29">
        <f t="shared" si="3"/>
        <v>0</v>
      </c>
    </row>
    <row r="25" spans="1:16" s="26" customFormat="1" ht="26">
      <c r="A25" s="23" t="s">
        <v>172</v>
      </c>
      <c r="B25" s="23" t="s">
        <v>52</v>
      </c>
      <c r="C25" s="24">
        <v>32</v>
      </c>
      <c r="D25" s="40">
        <v>8.64</v>
      </c>
      <c r="E25" s="41">
        <f>D25*(1-'Bon de commande'!$I$8)</f>
        <v>8.64</v>
      </c>
      <c r="F25" s="40"/>
      <c r="G25" s="40">
        <f t="shared" si="0"/>
        <v>8.64</v>
      </c>
      <c r="H25" s="33"/>
      <c r="I25" s="58"/>
      <c r="J25" s="25" t="s">
        <v>49</v>
      </c>
      <c r="K25" s="71" t="s">
        <v>81</v>
      </c>
      <c r="L25" s="26">
        <f t="shared" si="1"/>
        <v>0</v>
      </c>
      <c r="N25" s="27">
        <f t="shared" si="2"/>
        <v>0</v>
      </c>
      <c r="O25" s="28"/>
      <c r="P25" s="29">
        <f t="shared" si="3"/>
        <v>0</v>
      </c>
    </row>
    <row r="26" spans="1:16" s="26" customFormat="1" ht="26">
      <c r="A26" s="23" t="s">
        <v>173</v>
      </c>
      <c r="B26" s="23" t="s">
        <v>87</v>
      </c>
      <c r="C26" s="24">
        <v>72</v>
      </c>
      <c r="D26" s="40">
        <v>3.94</v>
      </c>
      <c r="E26" s="41">
        <f>D26*(1-'Bon de commande'!$I$8)</f>
        <v>3.94</v>
      </c>
      <c r="F26" s="40"/>
      <c r="G26" s="40">
        <f t="shared" si="0"/>
        <v>3.94</v>
      </c>
      <c r="H26" s="33"/>
      <c r="I26" s="58"/>
      <c r="J26" s="25" t="s">
        <v>49</v>
      </c>
      <c r="K26" s="71" t="s">
        <v>80</v>
      </c>
      <c r="L26" s="26">
        <f t="shared" si="1"/>
        <v>0</v>
      </c>
      <c r="N26" s="27">
        <f t="shared" si="2"/>
        <v>0</v>
      </c>
      <c r="O26" s="28"/>
      <c r="P26" s="29">
        <f t="shared" si="3"/>
        <v>0</v>
      </c>
    </row>
    <row r="27" spans="1:16" s="26" customFormat="1" ht="26">
      <c r="A27" s="23" t="s">
        <v>174</v>
      </c>
      <c r="B27" s="23" t="s">
        <v>87</v>
      </c>
      <c r="C27" s="24">
        <v>32</v>
      </c>
      <c r="D27" s="40">
        <v>7.76</v>
      </c>
      <c r="E27" s="41">
        <f>D27*(1-'Bon de commande'!$I$8)</f>
        <v>7.76</v>
      </c>
      <c r="F27" s="40"/>
      <c r="G27" s="40">
        <f t="shared" si="0"/>
        <v>7.76</v>
      </c>
      <c r="H27" s="33"/>
      <c r="I27" s="58"/>
      <c r="J27" s="25" t="s">
        <v>49</v>
      </c>
      <c r="K27" s="71" t="s">
        <v>81</v>
      </c>
      <c r="L27" s="26">
        <f t="shared" si="1"/>
        <v>0</v>
      </c>
      <c r="N27" s="27">
        <f t="shared" si="2"/>
        <v>0</v>
      </c>
      <c r="O27" s="28">
        <f>I27*0.06</f>
        <v>0</v>
      </c>
      <c r="P27" s="29">
        <f t="shared" si="3"/>
        <v>0</v>
      </c>
    </row>
    <row r="28" spans="1:16" s="26" customFormat="1" ht="26">
      <c r="A28" s="23" t="s">
        <v>175</v>
      </c>
      <c r="B28" s="23" t="s">
        <v>53</v>
      </c>
      <c r="C28" s="24">
        <v>72</v>
      </c>
      <c r="D28" s="40">
        <v>3.84</v>
      </c>
      <c r="E28" s="41">
        <f>D28*(1-'Bon de commande'!$I$8)</f>
        <v>3.84</v>
      </c>
      <c r="F28" s="40"/>
      <c r="G28" s="40">
        <f t="shared" si="0"/>
        <v>3.84</v>
      </c>
      <c r="H28" s="33"/>
      <c r="I28" s="58"/>
      <c r="J28" s="25" t="s">
        <v>49</v>
      </c>
      <c r="K28" s="71" t="s">
        <v>80</v>
      </c>
      <c r="L28" s="26">
        <f t="shared" si="1"/>
        <v>0</v>
      </c>
      <c r="N28" s="27">
        <f t="shared" si="2"/>
        <v>0</v>
      </c>
      <c r="O28" s="28">
        <f>I28*0.06</f>
        <v>0</v>
      </c>
      <c r="P28" s="29">
        <f t="shared" si="3"/>
        <v>0</v>
      </c>
    </row>
    <row r="29" spans="1:16" s="26" customFormat="1" ht="26">
      <c r="A29" s="23" t="s">
        <v>176</v>
      </c>
      <c r="B29" s="23" t="s">
        <v>53</v>
      </c>
      <c r="C29" s="24">
        <v>32</v>
      </c>
      <c r="D29" s="40">
        <v>7.76</v>
      </c>
      <c r="E29" s="41">
        <f>D29*(1-'Bon de commande'!$I$8)</f>
        <v>7.76</v>
      </c>
      <c r="F29" s="40"/>
      <c r="G29" s="40">
        <f t="shared" si="0"/>
        <v>7.76</v>
      </c>
      <c r="H29" s="33"/>
      <c r="I29" s="58"/>
      <c r="J29" s="25" t="s">
        <v>49</v>
      </c>
      <c r="K29" s="71" t="s">
        <v>81</v>
      </c>
      <c r="L29" s="26">
        <f t="shared" si="1"/>
        <v>0</v>
      </c>
      <c r="N29" s="27">
        <f t="shared" si="2"/>
        <v>0</v>
      </c>
      <c r="O29" s="28"/>
      <c r="P29" s="29">
        <f t="shared" si="3"/>
        <v>0</v>
      </c>
    </row>
    <row r="30" spans="1:16" s="26" customFormat="1" ht="26">
      <c r="A30" s="23" t="s">
        <v>177</v>
      </c>
      <c r="B30" s="23" t="s">
        <v>88</v>
      </c>
      <c r="C30" s="24">
        <v>72</v>
      </c>
      <c r="D30" s="40">
        <v>4.0199999999999996</v>
      </c>
      <c r="E30" s="41">
        <f>D30*(1-'Bon de commande'!$I$8)</f>
        <v>4.0199999999999996</v>
      </c>
      <c r="F30" s="40"/>
      <c r="G30" s="40">
        <f t="shared" si="0"/>
        <v>4.0199999999999996</v>
      </c>
      <c r="H30" s="33"/>
      <c r="I30" s="58"/>
      <c r="J30" s="25" t="s">
        <v>49</v>
      </c>
      <c r="K30" s="71" t="s">
        <v>80</v>
      </c>
      <c r="L30" s="26">
        <f t="shared" si="1"/>
        <v>0</v>
      </c>
      <c r="N30" s="27">
        <f t="shared" si="2"/>
        <v>0</v>
      </c>
      <c r="O30" s="28"/>
      <c r="P30" s="29">
        <f t="shared" si="3"/>
        <v>0</v>
      </c>
    </row>
    <row r="31" spans="1:16" s="26" customFormat="1" ht="26">
      <c r="A31" s="23" t="s">
        <v>178</v>
      </c>
      <c r="B31" s="23" t="s">
        <v>88</v>
      </c>
      <c r="C31" s="24">
        <v>32</v>
      </c>
      <c r="D31" s="40">
        <v>7.61</v>
      </c>
      <c r="E31" s="41">
        <f>D31*(1-'Bon de commande'!$I$8)</f>
        <v>7.61</v>
      </c>
      <c r="F31" s="40"/>
      <c r="G31" s="40">
        <f t="shared" si="0"/>
        <v>7.61</v>
      </c>
      <c r="H31" s="33"/>
      <c r="I31" s="58"/>
      <c r="J31" s="25" t="s">
        <v>49</v>
      </c>
      <c r="K31" s="71" t="s">
        <v>81</v>
      </c>
      <c r="L31" s="26">
        <f t="shared" si="1"/>
        <v>0</v>
      </c>
      <c r="N31" s="27">
        <f t="shared" si="2"/>
        <v>0</v>
      </c>
      <c r="O31" s="28">
        <f>I31*0.06</f>
        <v>0</v>
      </c>
      <c r="P31" s="29">
        <f t="shared" si="3"/>
        <v>0</v>
      </c>
    </row>
    <row r="32" spans="1:16" s="26" customFormat="1" ht="26">
      <c r="A32" s="23" t="s">
        <v>179</v>
      </c>
      <c r="B32" s="23" t="s">
        <v>89</v>
      </c>
      <c r="C32" s="24">
        <v>72</v>
      </c>
      <c r="D32" s="40">
        <v>4.24</v>
      </c>
      <c r="E32" s="41">
        <f>D32*(1-'Bon de commande'!$I$8)</f>
        <v>4.24</v>
      </c>
      <c r="F32" s="40"/>
      <c r="G32" s="40">
        <f t="shared" si="0"/>
        <v>4.24</v>
      </c>
      <c r="H32" s="33"/>
      <c r="I32" s="58"/>
      <c r="J32" s="25" t="s">
        <v>49</v>
      </c>
      <c r="K32" s="71" t="s">
        <v>80</v>
      </c>
      <c r="L32" s="26">
        <f t="shared" si="1"/>
        <v>0</v>
      </c>
      <c r="N32" s="27">
        <f t="shared" si="2"/>
        <v>0</v>
      </c>
      <c r="O32" s="28">
        <f>I32*0.06</f>
        <v>0</v>
      </c>
      <c r="P32" s="29">
        <f t="shared" si="3"/>
        <v>0</v>
      </c>
    </row>
    <row r="33" spans="1:16" s="26" customFormat="1" ht="26">
      <c r="A33" s="23" t="s">
        <v>180</v>
      </c>
      <c r="B33" s="23" t="s">
        <v>89</v>
      </c>
      <c r="C33" s="24">
        <v>32</v>
      </c>
      <c r="D33" s="40">
        <v>7.07</v>
      </c>
      <c r="E33" s="41">
        <f>D33*(1-'Bon de commande'!$I$8)</f>
        <v>7.07</v>
      </c>
      <c r="F33" s="40"/>
      <c r="G33" s="40">
        <f t="shared" si="0"/>
        <v>7.07</v>
      </c>
      <c r="H33" s="33"/>
      <c r="I33" s="58"/>
      <c r="J33" s="25" t="s">
        <v>49</v>
      </c>
      <c r="K33" s="71" t="s">
        <v>81</v>
      </c>
      <c r="L33" s="26">
        <f t="shared" si="1"/>
        <v>0</v>
      </c>
      <c r="N33" s="27">
        <f t="shared" si="2"/>
        <v>0</v>
      </c>
      <c r="O33" s="28"/>
      <c r="P33" s="29">
        <f t="shared" si="3"/>
        <v>0</v>
      </c>
    </row>
    <row r="34" spans="1:16" s="26" customFormat="1" ht="26">
      <c r="A34" s="23" t="s">
        <v>181</v>
      </c>
      <c r="B34" s="23" t="s">
        <v>54</v>
      </c>
      <c r="C34" s="24">
        <v>72</v>
      </c>
      <c r="D34" s="40">
        <v>3.9</v>
      </c>
      <c r="E34" s="41">
        <f>D34*(1-'Bon de commande'!$I$8)</f>
        <v>3.9</v>
      </c>
      <c r="F34" s="40"/>
      <c r="G34" s="40">
        <f t="shared" si="0"/>
        <v>3.9</v>
      </c>
      <c r="H34" s="33"/>
      <c r="I34" s="58"/>
      <c r="J34" s="25" t="s">
        <v>49</v>
      </c>
      <c r="K34" s="71" t="s">
        <v>80</v>
      </c>
      <c r="L34" s="26">
        <f t="shared" si="1"/>
        <v>0</v>
      </c>
      <c r="N34" s="27">
        <f t="shared" si="2"/>
        <v>0</v>
      </c>
      <c r="O34" s="28"/>
      <c r="P34" s="29">
        <f t="shared" si="3"/>
        <v>0</v>
      </c>
    </row>
    <row r="35" spans="1:16" s="26" customFormat="1" ht="26">
      <c r="A35" s="23" t="s">
        <v>182</v>
      </c>
      <c r="B35" s="23" t="s">
        <v>54</v>
      </c>
      <c r="C35" s="24">
        <v>32</v>
      </c>
      <c r="D35" s="40">
        <v>7.48</v>
      </c>
      <c r="E35" s="41">
        <f>D35*(1-'Bon de commande'!$I$8)</f>
        <v>7.48</v>
      </c>
      <c r="F35" s="40"/>
      <c r="G35" s="40">
        <f t="shared" si="0"/>
        <v>7.48</v>
      </c>
      <c r="H35" s="33"/>
      <c r="I35" s="58"/>
      <c r="J35" s="25" t="s">
        <v>49</v>
      </c>
      <c r="K35" s="71" t="s">
        <v>81</v>
      </c>
      <c r="L35" s="26">
        <f t="shared" si="1"/>
        <v>0</v>
      </c>
      <c r="N35" s="27">
        <f t="shared" si="2"/>
        <v>0</v>
      </c>
      <c r="O35" s="28">
        <f>I35*0.06</f>
        <v>0</v>
      </c>
      <c r="P35" s="29">
        <f t="shared" si="3"/>
        <v>0</v>
      </c>
    </row>
    <row r="36" spans="1:16" s="26" customFormat="1" ht="26">
      <c r="A36" s="23" t="s">
        <v>183</v>
      </c>
      <c r="B36" s="23" t="s">
        <v>55</v>
      </c>
      <c r="C36" s="24">
        <v>72</v>
      </c>
      <c r="D36" s="40">
        <v>4.62</v>
      </c>
      <c r="E36" s="41">
        <f>D36*(1-'Bon de commande'!$I$8)</f>
        <v>4.62</v>
      </c>
      <c r="F36" s="40"/>
      <c r="G36" s="40">
        <f t="shared" si="0"/>
        <v>4.62</v>
      </c>
      <c r="H36" s="33"/>
      <c r="I36" s="58"/>
      <c r="J36" s="25" t="s">
        <v>49</v>
      </c>
      <c r="K36" s="71" t="s">
        <v>80</v>
      </c>
      <c r="L36" s="26">
        <f t="shared" si="1"/>
        <v>0</v>
      </c>
      <c r="N36" s="27">
        <f t="shared" si="2"/>
        <v>0</v>
      </c>
      <c r="O36" s="28">
        <f>I36*0.06</f>
        <v>0</v>
      </c>
      <c r="P36" s="29">
        <f t="shared" si="3"/>
        <v>0</v>
      </c>
    </row>
    <row r="37" spans="1:16" s="26" customFormat="1" ht="26">
      <c r="A37" s="23" t="s">
        <v>184</v>
      </c>
      <c r="B37" s="23" t="s">
        <v>55</v>
      </c>
      <c r="C37" s="24">
        <v>32</v>
      </c>
      <c r="D37" s="40">
        <v>6.73</v>
      </c>
      <c r="E37" s="41">
        <f>D37*(1-'Bon de commande'!$I$8)</f>
        <v>6.73</v>
      </c>
      <c r="F37" s="40"/>
      <c r="G37" s="40">
        <f t="shared" si="0"/>
        <v>6.73</v>
      </c>
      <c r="H37" s="33"/>
      <c r="I37" s="58"/>
      <c r="J37" s="25" t="s">
        <v>49</v>
      </c>
      <c r="K37" s="71" t="s">
        <v>81</v>
      </c>
      <c r="L37" s="26">
        <f t="shared" si="1"/>
        <v>0</v>
      </c>
      <c r="N37" s="27">
        <f t="shared" si="2"/>
        <v>0</v>
      </c>
      <c r="O37" s="28"/>
      <c r="P37" s="29">
        <f t="shared" si="3"/>
        <v>0</v>
      </c>
    </row>
    <row r="38" spans="1:16" s="26" customFormat="1" ht="26">
      <c r="A38" s="23" t="s">
        <v>185</v>
      </c>
      <c r="B38" s="23" t="s">
        <v>56</v>
      </c>
      <c r="C38" s="24">
        <v>72</v>
      </c>
      <c r="D38" s="40">
        <v>3.92</v>
      </c>
      <c r="E38" s="41">
        <f>D38*(1-'Bon de commande'!$I$8)</f>
        <v>3.92</v>
      </c>
      <c r="F38" s="40"/>
      <c r="G38" s="40">
        <f t="shared" si="0"/>
        <v>3.92</v>
      </c>
      <c r="H38" s="124"/>
      <c r="I38" s="125"/>
      <c r="J38" s="25" t="s">
        <v>425</v>
      </c>
      <c r="K38" s="71" t="s">
        <v>80</v>
      </c>
      <c r="L38" s="26">
        <f t="shared" si="1"/>
        <v>0</v>
      </c>
      <c r="N38" s="27">
        <f t="shared" si="2"/>
        <v>0</v>
      </c>
      <c r="O38" s="28"/>
      <c r="P38" s="29">
        <f t="shared" si="3"/>
        <v>0</v>
      </c>
    </row>
    <row r="39" spans="1:16" s="26" customFormat="1" ht="26">
      <c r="A39" s="23" t="s">
        <v>186</v>
      </c>
      <c r="B39" s="23" t="s">
        <v>56</v>
      </c>
      <c r="C39" s="24">
        <v>32</v>
      </c>
      <c r="D39" s="40">
        <v>6.41</v>
      </c>
      <c r="E39" s="41">
        <f>D39*(1-'Bon de commande'!$I$8)</f>
        <v>6.41</v>
      </c>
      <c r="F39" s="40"/>
      <c r="G39" s="40">
        <f t="shared" si="0"/>
        <v>6.41</v>
      </c>
      <c r="H39" s="124"/>
      <c r="I39" s="125"/>
      <c r="J39" s="25" t="s">
        <v>425</v>
      </c>
      <c r="K39" s="71" t="s">
        <v>81</v>
      </c>
      <c r="L39" s="26">
        <f t="shared" si="1"/>
        <v>0</v>
      </c>
      <c r="N39" s="27">
        <f t="shared" si="2"/>
        <v>0</v>
      </c>
      <c r="O39" s="28">
        <f>I39*0.06</f>
        <v>0</v>
      </c>
      <c r="P39" s="29">
        <f t="shared" si="3"/>
        <v>0</v>
      </c>
    </row>
    <row r="40" spans="1:16" s="26" customFormat="1" ht="26">
      <c r="A40" s="23" t="s">
        <v>187</v>
      </c>
      <c r="B40" s="23" t="s">
        <v>90</v>
      </c>
      <c r="C40" s="24">
        <v>72</v>
      </c>
      <c r="D40" s="40">
        <v>3.92</v>
      </c>
      <c r="E40" s="41">
        <f>D40*(1-'Bon de commande'!$I$8)</f>
        <v>3.92</v>
      </c>
      <c r="F40" s="40"/>
      <c r="G40" s="40">
        <f t="shared" si="0"/>
        <v>3.92</v>
      </c>
      <c r="H40" s="33"/>
      <c r="I40" s="58"/>
      <c r="J40" s="25" t="s">
        <v>49</v>
      </c>
      <c r="K40" s="71" t="s">
        <v>80</v>
      </c>
      <c r="L40" s="26">
        <f t="shared" si="1"/>
        <v>0</v>
      </c>
      <c r="N40" s="27">
        <f t="shared" si="2"/>
        <v>0</v>
      </c>
      <c r="O40" s="28">
        <f>I40*0.06</f>
        <v>0</v>
      </c>
      <c r="P40" s="29">
        <f t="shared" si="3"/>
        <v>0</v>
      </c>
    </row>
    <row r="41" spans="1:16" s="26" customFormat="1" ht="26">
      <c r="A41" s="23" t="s">
        <v>188</v>
      </c>
      <c r="B41" s="23" t="s">
        <v>90</v>
      </c>
      <c r="C41" s="24">
        <v>32</v>
      </c>
      <c r="D41" s="40">
        <v>6.41</v>
      </c>
      <c r="E41" s="41">
        <f>D41*(1-'Bon de commande'!$I$8)</f>
        <v>6.41</v>
      </c>
      <c r="F41" s="40"/>
      <c r="G41" s="40">
        <f t="shared" si="0"/>
        <v>6.41</v>
      </c>
      <c r="H41" s="33"/>
      <c r="I41" s="58"/>
      <c r="J41" s="25" t="s">
        <v>49</v>
      </c>
      <c r="K41" s="71" t="s">
        <v>81</v>
      </c>
      <c r="L41" s="26">
        <f t="shared" si="1"/>
        <v>0</v>
      </c>
      <c r="N41" s="27">
        <f t="shared" si="2"/>
        <v>0</v>
      </c>
      <c r="O41" s="28"/>
      <c r="P41" s="29">
        <f t="shared" si="3"/>
        <v>0</v>
      </c>
    </row>
    <row r="42" spans="1:16" s="26" customFormat="1" ht="26">
      <c r="A42" s="23" t="s">
        <v>189</v>
      </c>
      <c r="B42" s="23" t="s">
        <v>57</v>
      </c>
      <c r="C42" s="24">
        <v>72</v>
      </c>
      <c r="D42" s="40">
        <v>3.92</v>
      </c>
      <c r="E42" s="41">
        <f>D42*(1-'Bon de commande'!$I$8)</f>
        <v>3.92</v>
      </c>
      <c r="F42" s="40"/>
      <c r="G42" s="40">
        <f t="shared" si="0"/>
        <v>3.92</v>
      </c>
      <c r="H42" s="33"/>
      <c r="I42" s="58"/>
      <c r="J42" s="25" t="s">
        <v>49</v>
      </c>
      <c r="K42" s="71" t="s">
        <v>80</v>
      </c>
      <c r="L42" s="26">
        <f t="shared" si="1"/>
        <v>0</v>
      </c>
      <c r="N42" s="27">
        <f t="shared" si="2"/>
        <v>0</v>
      </c>
      <c r="O42" s="28"/>
      <c r="P42" s="29">
        <f t="shared" si="3"/>
        <v>0</v>
      </c>
    </row>
    <row r="43" spans="1:16" s="26" customFormat="1" ht="26">
      <c r="A43" s="23" t="s">
        <v>190</v>
      </c>
      <c r="B43" s="23" t="s">
        <v>57</v>
      </c>
      <c r="C43" s="24">
        <v>32</v>
      </c>
      <c r="D43" s="40">
        <v>6.41</v>
      </c>
      <c r="E43" s="41">
        <f>D43*(1-'Bon de commande'!$I$8)</f>
        <v>6.41</v>
      </c>
      <c r="F43" s="40"/>
      <c r="G43" s="40">
        <f t="shared" si="0"/>
        <v>6.41</v>
      </c>
      <c r="H43" s="33"/>
      <c r="I43" s="58"/>
      <c r="J43" s="25" t="s">
        <v>49</v>
      </c>
      <c r="K43" s="71" t="s">
        <v>81</v>
      </c>
      <c r="L43" s="26">
        <f t="shared" si="1"/>
        <v>0</v>
      </c>
      <c r="N43" s="27">
        <f t="shared" si="2"/>
        <v>0</v>
      </c>
      <c r="O43" s="28">
        <f>I43*0.06</f>
        <v>0</v>
      </c>
      <c r="P43" s="29">
        <f t="shared" si="3"/>
        <v>0</v>
      </c>
    </row>
    <row r="44" spans="1:16" s="26" customFormat="1" ht="26">
      <c r="A44" s="23" t="s">
        <v>191</v>
      </c>
      <c r="B44" s="23" t="s">
        <v>91</v>
      </c>
      <c r="C44" s="24">
        <v>72</v>
      </c>
      <c r="D44" s="40">
        <v>3.92</v>
      </c>
      <c r="E44" s="41">
        <f>D44*(1-'Bon de commande'!$I$8)</f>
        <v>3.92</v>
      </c>
      <c r="F44" s="40"/>
      <c r="G44" s="40">
        <f t="shared" si="0"/>
        <v>3.92</v>
      </c>
      <c r="H44" s="33"/>
      <c r="I44" s="58"/>
      <c r="J44" s="25" t="s">
        <v>49</v>
      </c>
      <c r="K44" s="71" t="s">
        <v>80</v>
      </c>
      <c r="L44" s="26">
        <f t="shared" si="1"/>
        <v>0</v>
      </c>
      <c r="N44" s="27">
        <f t="shared" si="2"/>
        <v>0</v>
      </c>
      <c r="O44" s="28">
        <f>I44*0.06</f>
        <v>0</v>
      </c>
      <c r="P44" s="29">
        <f t="shared" si="3"/>
        <v>0</v>
      </c>
    </row>
    <row r="45" spans="1:16" s="26" customFormat="1" ht="26">
      <c r="A45" s="23" t="s">
        <v>192</v>
      </c>
      <c r="B45" s="23" t="s">
        <v>91</v>
      </c>
      <c r="C45" s="24">
        <v>32</v>
      </c>
      <c r="D45" s="40">
        <v>6.41</v>
      </c>
      <c r="E45" s="41">
        <f>D45*(1-'Bon de commande'!$I$8)</f>
        <v>6.41</v>
      </c>
      <c r="F45" s="40"/>
      <c r="G45" s="40">
        <f t="shared" si="0"/>
        <v>6.41</v>
      </c>
      <c r="H45" s="33"/>
      <c r="I45" s="58"/>
      <c r="J45" s="25" t="s">
        <v>49</v>
      </c>
      <c r="K45" s="71" t="s">
        <v>81</v>
      </c>
      <c r="L45" s="26">
        <f t="shared" si="1"/>
        <v>0</v>
      </c>
      <c r="N45" s="27">
        <f t="shared" si="2"/>
        <v>0</v>
      </c>
      <c r="O45" s="28"/>
      <c r="P45" s="29">
        <f t="shared" si="3"/>
        <v>0</v>
      </c>
    </row>
    <row r="46" spans="1:16" s="26" customFormat="1" ht="26">
      <c r="A46" s="23" t="s">
        <v>193</v>
      </c>
      <c r="B46" s="23" t="s">
        <v>92</v>
      </c>
      <c r="C46" s="24">
        <v>72</v>
      </c>
      <c r="D46" s="40">
        <v>3.92</v>
      </c>
      <c r="E46" s="41">
        <f>D46*(1-'Bon de commande'!$I$8)</f>
        <v>3.92</v>
      </c>
      <c r="F46" s="40"/>
      <c r="G46" s="40">
        <f t="shared" si="0"/>
        <v>3.92</v>
      </c>
      <c r="H46" s="124"/>
      <c r="I46" s="125"/>
      <c r="J46" s="25" t="s">
        <v>425</v>
      </c>
      <c r="K46" s="71" t="s">
        <v>80</v>
      </c>
      <c r="L46" s="26">
        <f t="shared" si="1"/>
        <v>0</v>
      </c>
      <c r="N46" s="27">
        <f t="shared" si="2"/>
        <v>0</v>
      </c>
      <c r="O46" s="28"/>
      <c r="P46" s="29">
        <f t="shared" si="3"/>
        <v>0</v>
      </c>
    </row>
    <row r="47" spans="1:16" s="26" customFormat="1" ht="26">
      <c r="A47" s="23" t="s">
        <v>194</v>
      </c>
      <c r="B47" s="23" t="s">
        <v>92</v>
      </c>
      <c r="C47" s="24">
        <v>32</v>
      </c>
      <c r="D47" s="40">
        <v>6.41</v>
      </c>
      <c r="E47" s="41">
        <f>D47*(1-'Bon de commande'!$I$8)</f>
        <v>6.41</v>
      </c>
      <c r="F47" s="40"/>
      <c r="G47" s="40">
        <f t="shared" si="0"/>
        <v>6.41</v>
      </c>
      <c r="H47" s="33"/>
      <c r="I47" s="58"/>
      <c r="J47" s="25" t="s">
        <v>49</v>
      </c>
      <c r="K47" s="71" t="s">
        <v>81</v>
      </c>
      <c r="L47" s="26">
        <f t="shared" si="1"/>
        <v>0</v>
      </c>
      <c r="N47" s="27">
        <f t="shared" si="2"/>
        <v>0</v>
      </c>
      <c r="O47" s="28">
        <f>I47*0.06</f>
        <v>0</v>
      </c>
      <c r="P47" s="29">
        <f t="shared" si="3"/>
        <v>0</v>
      </c>
    </row>
    <row r="48" spans="1:16" s="26" customFormat="1" ht="26">
      <c r="A48" s="23" t="s">
        <v>195</v>
      </c>
      <c r="B48" s="23" t="s">
        <v>93</v>
      </c>
      <c r="C48" s="24">
        <v>72</v>
      </c>
      <c r="D48" s="40">
        <v>3.92</v>
      </c>
      <c r="E48" s="41">
        <f>D48*(1-'Bon de commande'!$I$8)</f>
        <v>3.92</v>
      </c>
      <c r="F48" s="40"/>
      <c r="G48" s="40">
        <f t="shared" si="0"/>
        <v>3.92</v>
      </c>
      <c r="H48" s="33"/>
      <c r="I48" s="58"/>
      <c r="J48" s="25" t="s">
        <v>49</v>
      </c>
      <c r="K48" s="71" t="s">
        <v>80</v>
      </c>
      <c r="L48" s="26">
        <f t="shared" ref="L48:L78" si="4">H48</f>
        <v>0</v>
      </c>
      <c r="N48" s="27">
        <f t="shared" si="2"/>
        <v>0</v>
      </c>
      <c r="O48" s="28">
        <f>I48*0.06</f>
        <v>0</v>
      </c>
      <c r="P48" s="29">
        <f t="shared" si="3"/>
        <v>0</v>
      </c>
    </row>
    <row r="49" spans="1:16" s="26" customFormat="1" ht="26">
      <c r="A49" s="23" t="s">
        <v>196</v>
      </c>
      <c r="B49" s="23" t="s">
        <v>93</v>
      </c>
      <c r="C49" s="24">
        <v>32</v>
      </c>
      <c r="D49" s="40">
        <v>6.41</v>
      </c>
      <c r="E49" s="41">
        <f>D49*(1-'Bon de commande'!$I$8)</f>
        <v>6.41</v>
      </c>
      <c r="F49" s="40"/>
      <c r="G49" s="40">
        <f t="shared" si="0"/>
        <v>6.41</v>
      </c>
      <c r="H49" s="33"/>
      <c r="I49" s="58"/>
      <c r="J49" s="25" t="s">
        <v>49</v>
      </c>
      <c r="K49" s="71" t="s">
        <v>81</v>
      </c>
      <c r="L49" s="26">
        <f t="shared" si="4"/>
        <v>0</v>
      </c>
      <c r="N49" s="27">
        <f t="shared" si="2"/>
        <v>0</v>
      </c>
      <c r="O49" s="28"/>
      <c r="P49" s="29">
        <f t="shared" si="3"/>
        <v>0</v>
      </c>
    </row>
    <row r="50" spans="1:16" s="26" customFormat="1" ht="26">
      <c r="A50" s="23" t="s">
        <v>197</v>
      </c>
      <c r="B50" s="23" t="s">
        <v>94</v>
      </c>
      <c r="C50" s="24">
        <v>72</v>
      </c>
      <c r="D50" s="40">
        <v>1.51</v>
      </c>
      <c r="E50" s="41">
        <f>D50*(1-'Bon de commande'!$I$8)</f>
        <v>1.51</v>
      </c>
      <c r="F50" s="40"/>
      <c r="G50" s="40">
        <f t="shared" si="0"/>
        <v>1.51</v>
      </c>
      <c r="H50" s="33"/>
      <c r="I50" s="58"/>
      <c r="J50" s="25" t="s">
        <v>49</v>
      </c>
      <c r="K50" s="71" t="s">
        <v>84</v>
      </c>
      <c r="L50" s="26">
        <f t="shared" si="4"/>
        <v>0</v>
      </c>
      <c r="N50" s="27">
        <f t="shared" si="2"/>
        <v>0</v>
      </c>
      <c r="O50" s="28"/>
      <c r="P50" s="29">
        <f t="shared" si="3"/>
        <v>0</v>
      </c>
    </row>
    <row r="51" spans="1:16" s="26" customFormat="1" ht="26">
      <c r="A51" s="23" t="s">
        <v>198</v>
      </c>
      <c r="B51" s="23" t="s">
        <v>94</v>
      </c>
      <c r="C51" s="24">
        <v>32</v>
      </c>
      <c r="D51" s="40">
        <v>2.4500000000000002</v>
      </c>
      <c r="E51" s="33"/>
      <c r="F51" s="58"/>
      <c r="G51" s="25" t="s">
        <v>49</v>
      </c>
      <c r="H51" s="33"/>
      <c r="I51" s="58"/>
      <c r="J51" s="25" t="s">
        <v>49</v>
      </c>
      <c r="K51" s="71" t="s">
        <v>81</v>
      </c>
      <c r="L51" s="26">
        <f t="shared" ref="L51:L77" si="5">H51</f>
        <v>0</v>
      </c>
      <c r="N51" s="27">
        <f t="shared" ref="N51:N77" si="6">H51</f>
        <v>0</v>
      </c>
      <c r="O51" s="28"/>
      <c r="P51" s="29">
        <f t="shared" si="3"/>
        <v>0</v>
      </c>
    </row>
    <row r="52" spans="1:16" s="26" customFormat="1" ht="26">
      <c r="A52" s="23" t="s">
        <v>203</v>
      </c>
      <c r="B52" s="23" t="s">
        <v>95</v>
      </c>
      <c r="C52" s="24">
        <v>72</v>
      </c>
      <c r="D52" s="40">
        <v>1.72</v>
      </c>
      <c r="E52" s="41">
        <f>D52*(1-'Bon de commande'!$I$8)</f>
        <v>1.72</v>
      </c>
      <c r="F52" s="40"/>
      <c r="G52" s="40">
        <f t="shared" si="0"/>
        <v>1.72</v>
      </c>
      <c r="H52" s="33"/>
      <c r="I52" s="58"/>
      <c r="J52" s="25" t="s">
        <v>49</v>
      </c>
      <c r="K52" s="71" t="s">
        <v>84</v>
      </c>
      <c r="L52" s="26">
        <f t="shared" si="5"/>
        <v>0</v>
      </c>
      <c r="N52" s="27">
        <f t="shared" si="6"/>
        <v>0</v>
      </c>
      <c r="O52" s="28"/>
      <c r="P52" s="29">
        <f t="shared" si="3"/>
        <v>0</v>
      </c>
    </row>
    <row r="53" spans="1:16" s="26" customFormat="1" ht="26">
      <c r="A53" s="23" t="s">
        <v>204</v>
      </c>
      <c r="B53" s="23" t="s">
        <v>95</v>
      </c>
      <c r="C53" s="24">
        <v>32</v>
      </c>
      <c r="D53" s="40">
        <v>2.25</v>
      </c>
      <c r="E53" s="41"/>
      <c r="F53" s="40"/>
      <c r="G53" s="40"/>
      <c r="H53" s="33"/>
      <c r="I53" s="58"/>
      <c r="J53" s="25" t="s">
        <v>49</v>
      </c>
      <c r="K53" s="71" t="s">
        <v>81</v>
      </c>
      <c r="L53" s="26">
        <f t="shared" si="5"/>
        <v>0</v>
      </c>
      <c r="N53" s="27">
        <f t="shared" si="6"/>
        <v>0</v>
      </c>
      <c r="O53" s="28"/>
      <c r="P53" s="29">
        <f t="shared" si="3"/>
        <v>0</v>
      </c>
    </row>
    <row r="54" spans="1:16" s="26" customFormat="1" ht="26">
      <c r="A54" s="23" t="s">
        <v>205</v>
      </c>
      <c r="B54" s="23" t="s">
        <v>96</v>
      </c>
      <c r="C54" s="24">
        <v>72</v>
      </c>
      <c r="D54" s="40">
        <v>1.72</v>
      </c>
      <c r="E54" s="41">
        <f>D54*(1-'Bon de commande'!$I$8)</f>
        <v>1.72</v>
      </c>
      <c r="F54" s="40"/>
      <c r="G54" s="40">
        <f t="shared" si="0"/>
        <v>1.72</v>
      </c>
      <c r="H54" s="33"/>
      <c r="I54" s="58"/>
      <c r="J54" s="25" t="s">
        <v>49</v>
      </c>
      <c r="K54" s="71" t="s">
        <v>84</v>
      </c>
      <c r="L54" s="26">
        <f t="shared" si="5"/>
        <v>0</v>
      </c>
      <c r="N54" s="27">
        <f t="shared" si="6"/>
        <v>0</v>
      </c>
      <c r="O54" s="28"/>
      <c r="P54" s="29">
        <f t="shared" ref="P54:P116" si="7">(N54*D54)+O54</f>
        <v>0</v>
      </c>
    </row>
    <row r="55" spans="1:16" s="26" customFormat="1" ht="26">
      <c r="A55" s="23" t="s">
        <v>206</v>
      </c>
      <c r="B55" s="23" t="s">
        <v>96</v>
      </c>
      <c r="C55" s="24">
        <v>32</v>
      </c>
      <c r="D55" s="40">
        <v>2.25</v>
      </c>
      <c r="E55" s="41"/>
      <c r="F55" s="40"/>
      <c r="G55" s="40"/>
      <c r="H55" s="33"/>
      <c r="I55" s="58"/>
      <c r="J55" s="25" t="s">
        <v>49</v>
      </c>
      <c r="K55" s="71" t="s">
        <v>81</v>
      </c>
      <c r="L55" s="26">
        <f t="shared" si="5"/>
        <v>0</v>
      </c>
      <c r="N55" s="27">
        <f t="shared" si="6"/>
        <v>0</v>
      </c>
      <c r="O55" s="28"/>
      <c r="P55" s="29">
        <f t="shared" si="7"/>
        <v>0</v>
      </c>
    </row>
    <row r="56" spans="1:16" s="26" customFormat="1" ht="26">
      <c r="A56" s="23" t="s">
        <v>401</v>
      </c>
      <c r="B56" s="70" t="s">
        <v>383</v>
      </c>
      <c r="C56" s="24">
        <v>72</v>
      </c>
      <c r="D56" s="40">
        <v>1.72</v>
      </c>
      <c r="E56" s="41"/>
      <c r="F56" s="40"/>
      <c r="G56" s="40"/>
      <c r="H56" s="33"/>
      <c r="I56" s="58"/>
      <c r="J56" s="25" t="s">
        <v>49</v>
      </c>
      <c r="K56" s="71" t="s">
        <v>84</v>
      </c>
      <c r="L56" s="26">
        <f t="shared" si="5"/>
        <v>0</v>
      </c>
      <c r="N56" s="27">
        <f t="shared" si="6"/>
        <v>0</v>
      </c>
      <c r="O56" s="28"/>
      <c r="P56" s="29">
        <f t="shared" si="7"/>
        <v>0</v>
      </c>
    </row>
    <row r="57" spans="1:16" s="26" customFormat="1" ht="26">
      <c r="A57" s="23" t="s">
        <v>384</v>
      </c>
      <c r="B57" s="70" t="s">
        <v>383</v>
      </c>
      <c r="C57" s="24">
        <v>32</v>
      </c>
      <c r="D57" s="40">
        <v>2.25</v>
      </c>
      <c r="E57" s="41"/>
      <c r="F57" s="40"/>
      <c r="G57" s="40"/>
      <c r="H57" s="33"/>
      <c r="I57" s="58"/>
      <c r="J57" s="25" t="s">
        <v>49</v>
      </c>
      <c r="K57" s="71" t="s">
        <v>81</v>
      </c>
      <c r="L57" s="26">
        <f t="shared" si="5"/>
        <v>0</v>
      </c>
      <c r="N57" s="27">
        <f t="shared" si="6"/>
        <v>0</v>
      </c>
      <c r="O57" s="28"/>
      <c r="P57" s="29">
        <f t="shared" si="7"/>
        <v>0</v>
      </c>
    </row>
    <row r="58" spans="1:16" s="26" customFormat="1" ht="26">
      <c r="A58" s="23" t="s">
        <v>199</v>
      </c>
      <c r="B58" s="23" t="s">
        <v>97</v>
      </c>
      <c r="C58" s="24">
        <v>72</v>
      </c>
      <c r="D58" s="40">
        <v>1.72</v>
      </c>
      <c r="E58" s="41">
        <f>D58*(1-'Bon de commande'!$I$8)</f>
        <v>1.72</v>
      </c>
      <c r="F58" s="40"/>
      <c r="G58" s="40">
        <f>F58+E58</f>
        <v>1.72</v>
      </c>
      <c r="H58" s="33"/>
      <c r="I58" s="58"/>
      <c r="J58" s="25" t="s">
        <v>49</v>
      </c>
      <c r="K58" s="71" t="s">
        <v>84</v>
      </c>
      <c r="L58" s="26">
        <f t="shared" si="5"/>
        <v>0</v>
      </c>
      <c r="N58" s="27">
        <f t="shared" si="6"/>
        <v>0</v>
      </c>
      <c r="O58" s="28">
        <f>I58*0.06</f>
        <v>0</v>
      </c>
      <c r="P58" s="29">
        <f t="shared" si="7"/>
        <v>0</v>
      </c>
    </row>
    <row r="59" spans="1:16" s="26" customFormat="1" ht="26">
      <c r="A59" s="23" t="s">
        <v>200</v>
      </c>
      <c r="B59" s="23" t="s">
        <v>97</v>
      </c>
      <c r="C59" s="24">
        <v>32</v>
      </c>
      <c r="D59" s="40">
        <v>2.25</v>
      </c>
      <c r="E59" s="41"/>
      <c r="F59" s="40"/>
      <c r="G59" s="40"/>
      <c r="H59" s="33"/>
      <c r="I59" s="58"/>
      <c r="J59" s="25" t="s">
        <v>49</v>
      </c>
      <c r="K59" s="71" t="s">
        <v>81</v>
      </c>
      <c r="L59" s="26">
        <f t="shared" si="5"/>
        <v>0</v>
      </c>
      <c r="N59" s="27">
        <f t="shared" si="6"/>
        <v>0</v>
      </c>
      <c r="O59" s="28"/>
      <c r="P59" s="29">
        <f t="shared" si="7"/>
        <v>0</v>
      </c>
    </row>
    <row r="60" spans="1:16" s="26" customFormat="1" ht="26">
      <c r="A60" s="23" t="s">
        <v>201</v>
      </c>
      <c r="B60" s="23" t="s">
        <v>98</v>
      </c>
      <c r="C60" s="24">
        <v>72</v>
      </c>
      <c r="D60" s="40">
        <v>1.72</v>
      </c>
      <c r="E60" s="41">
        <f>D60*(1-'Bon de commande'!$I$8)</f>
        <v>1.72</v>
      </c>
      <c r="F60" s="40"/>
      <c r="G60" s="40">
        <f>F60+E60</f>
        <v>1.72</v>
      </c>
      <c r="H60" s="33"/>
      <c r="I60" s="58"/>
      <c r="J60" s="25" t="s">
        <v>49</v>
      </c>
      <c r="K60" s="71" t="s">
        <v>84</v>
      </c>
      <c r="L60" s="26">
        <f t="shared" si="5"/>
        <v>0</v>
      </c>
      <c r="N60" s="27">
        <f t="shared" si="6"/>
        <v>0</v>
      </c>
      <c r="O60" s="28"/>
      <c r="P60" s="29">
        <f t="shared" si="7"/>
        <v>0</v>
      </c>
    </row>
    <row r="61" spans="1:16" s="26" customFormat="1" ht="26">
      <c r="A61" s="23" t="s">
        <v>202</v>
      </c>
      <c r="B61" s="23" t="s">
        <v>98</v>
      </c>
      <c r="C61" s="24">
        <v>32</v>
      </c>
      <c r="D61" s="40">
        <v>2.25</v>
      </c>
      <c r="E61" s="41"/>
      <c r="F61" s="40"/>
      <c r="G61" s="40"/>
      <c r="H61" s="33"/>
      <c r="I61" s="58"/>
      <c r="J61" s="25" t="s">
        <v>49</v>
      </c>
      <c r="K61" s="71" t="s">
        <v>81</v>
      </c>
      <c r="L61" s="26">
        <f t="shared" si="5"/>
        <v>0</v>
      </c>
      <c r="N61" s="27">
        <f t="shared" si="6"/>
        <v>0</v>
      </c>
      <c r="O61" s="28"/>
      <c r="P61" s="29">
        <f t="shared" si="7"/>
        <v>0</v>
      </c>
    </row>
    <row r="62" spans="1:16" s="26" customFormat="1" ht="26">
      <c r="A62" s="23" t="s">
        <v>207</v>
      </c>
      <c r="B62" s="23" t="s">
        <v>99</v>
      </c>
      <c r="C62" s="24">
        <v>72</v>
      </c>
      <c r="D62" s="40">
        <v>1.72</v>
      </c>
      <c r="E62" s="41">
        <f>D62*(1-'Bon de commande'!$I$8)</f>
        <v>1.72</v>
      </c>
      <c r="F62" s="40"/>
      <c r="G62" s="40">
        <f t="shared" ref="G62:G89" si="8">F62+E62</f>
        <v>1.72</v>
      </c>
      <c r="H62" s="33"/>
      <c r="I62" s="58"/>
      <c r="J62" s="25" t="s">
        <v>49</v>
      </c>
      <c r="K62" s="71" t="s">
        <v>84</v>
      </c>
      <c r="L62" s="26">
        <f t="shared" si="5"/>
        <v>0</v>
      </c>
      <c r="N62" s="27">
        <f t="shared" si="6"/>
        <v>0</v>
      </c>
      <c r="O62" s="28">
        <f>I62*0.06</f>
        <v>0</v>
      </c>
      <c r="P62" s="29">
        <f t="shared" si="7"/>
        <v>0</v>
      </c>
    </row>
    <row r="63" spans="1:16" s="26" customFormat="1" ht="26">
      <c r="A63" s="23" t="s">
        <v>208</v>
      </c>
      <c r="B63" s="23" t="s">
        <v>99</v>
      </c>
      <c r="C63" s="24">
        <v>32</v>
      </c>
      <c r="D63" s="40">
        <v>2.25</v>
      </c>
      <c r="E63" s="41"/>
      <c r="F63" s="40"/>
      <c r="G63" s="40"/>
      <c r="H63" s="33"/>
      <c r="I63" s="58"/>
      <c r="J63" s="25" t="s">
        <v>49</v>
      </c>
      <c r="K63" s="71" t="s">
        <v>81</v>
      </c>
      <c r="L63" s="26">
        <f t="shared" si="5"/>
        <v>0</v>
      </c>
      <c r="N63" s="27">
        <f t="shared" si="6"/>
        <v>0</v>
      </c>
      <c r="O63" s="28"/>
      <c r="P63" s="29">
        <f t="shared" si="7"/>
        <v>0</v>
      </c>
    </row>
    <row r="64" spans="1:16" s="26" customFormat="1" ht="26">
      <c r="A64" s="23" t="s">
        <v>209</v>
      </c>
      <c r="B64" s="23" t="s">
        <v>100</v>
      </c>
      <c r="C64" s="24">
        <v>72</v>
      </c>
      <c r="D64" s="40">
        <v>1.72</v>
      </c>
      <c r="E64" s="41">
        <f>D64*(1-'Bon de commande'!$I$8)</f>
        <v>1.72</v>
      </c>
      <c r="F64" s="40"/>
      <c r="G64" s="40">
        <f t="shared" si="8"/>
        <v>1.72</v>
      </c>
      <c r="H64" s="33"/>
      <c r="I64" s="58"/>
      <c r="J64" s="25" t="s">
        <v>49</v>
      </c>
      <c r="K64" s="71" t="s">
        <v>84</v>
      </c>
      <c r="L64" s="26">
        <f t="shared" si="5"/>
        <v>0</v>
      </c>
      <c r="N64" s="27">
        <f t="shared" si="6"/>
        <v>0</v>
      </c>
      <c r="O64" s="28"/>
      <c r="P64" s="29">
        <f t="shared" si="7"/>
        <v>0</v>
      </c>
    </row>
    <row r="65" spans="1:16" s="26" customFormat="1" ht="26">
      <c r="A65" s="23" t="s">
        <v>210</v>
      </c>
      <c r="B65" s="23" t="s">
        <v>100</v>
      </c>
      <c r="C65" s="24">
        <v>32</v>
      </c>
      <c r="D65" s="40">
        <v>2.25</v>
      </c>
      <c r="E65" s="41"/>
      <c r="F65" s="40"/>
      <c r="G65" s="40"/>
      <c r="H65" s="33"/>
      <c r="I65" s="58"/>
      <c r="J65" s="25" t="s">
        <v>49</v>
      </c>
      <c r="K65" s="71" t="s">
        <v>81</v>
      </c>
      <c r="L65" s="26">
        <f t="shared" si="5"/>
        <v>0</v>
      </c>
      <c r="N65" s="27">
        <f t="shared" si="6"/>
        <v>0</v>
      </c>
      <c r="O65" s="28"/>
      <c r="P65" s="29">
        <f t="shared" si="7"/>
        <v>0</v>
      </c>
    </row>
    <row r="66" spans="1:16" s="26" customFormat="1" ht="26">
      <c r="A66" s="23" t="s">
        <v>211</v>
      </c>
      <c r="B66" s="23" t="s">
        <v>101</v>
      </c>
      <c r="C66" s="24">
        <v>72</v>
      </c>
      <c r="D66" s="40">
        <v>1.72</v>
      </c>
      <c r="E66" s="41">
        <f>D66*(1-'Bon de commande'!$I$8)</f>
        <v>1.72</v>
      </c>
      <c r="F66" s="40"/>
      <c r="G66" s="40">
        <f t="shared" si="8"/>
        <v>1.72</v>
      </c>
      <c r="H66" s="33"/>
      <c r="I66" s="58"/>
      <c r="J66" s="25" t="s">
        <v>49</v>
      </c>
      <c r="K66" s="71" t="s">
        <v>84</v>
      </c>
      <c r="L66" s="26">
        <f t="shared" si="5"/>
        <v>0</v>
      </c>
      <c r="N66" s="27">
        <f t="shared" si="6"/>
        <v>0</v>
      </c>
      <c r="O66" s="28">
        <f>I66*0.06</f>
        <v>0</v>
      </c>
      <c r="P66" s="29">
        <f t="shared" si="7"/>
        <v>0</v>
      </c>
    </row>
    <row r="67" spans="1:16" s="26" customFormat="1" ht="26">
      <c r="A67" s="23" t="s">
        <v>212</v>
      </c>
      <c r="B67" s="23" t="s">
        <v>101</v>
      </c>
      <c r="C67" s="24">
        <v>32</v>
      </c>
      <c r="D67" s="40">
        <v>2.25</v>
      </c>
      <c r="E67" s="41"/>
      <c r="F67" s="40"/>
      <c r="G67" s="40"/>
      <c r="H67" s="33"/>
      <c r="I67" s="58"/>
      <c r="J67" s="25" t="s">
        <v>49</v>
      </c>
      <c r="K67" s="71" t="s">
        <v>81</v>
      </c>
      <c r="L67" s="26">
        <f t="shared" si="5"/>
        <v>0</v>
      </c>
      <c r="N67" s="27">
        <f t="shared" si="6"/>
        <v>0</v>
      </c>
      <c r="O67" s="28"/>
      <c r="P67" s="29">
        <f t="shared" si="7"/>
        <v>0</v>
      </c>
    </row>
    <row r="68" spans="1:16" s="26" customFormat="1" ht="26">
      <c r="A68" s="23" t="s">
        <v>213</v>
      </c>
      <c r="B68" s="23" t="s">
        <v>102</v>
      </c>
      <c r="C68" s="24">
        <v>72</v>
      </c>
      <c r="D68" s="40">
        <v>1.5</v>
      </c>
      <c r="E68" s="41">
        <f>D68*(1-'Bon de commande'!$I$8)</f>
        <v>1.5</v>
      </c>
      <c r="F68" s="40"/>
      <c r="G68" s="40">
        <f t="shared" si="8"/>
        <v>1.5</v>
      </c>
      <c r="H68" s="33"/>
      <c r="I68" s="58"/>
      <c r="J68" s="25" t="s">
        <v>49</v>
      </c>
      <c r="K68" s="71" t="s">
        <v>84</v>
      </c>
      <c r="L68" s="26">
        <f t="shared" si="5"/>
        <v>0</v>
      </c>
      <c r="N68" s="27">
        <f t="shared" si="6"/>
        <v>0</v>
      </c>
      <c r="O68" s="28"/>
      <c r="P68" s="29">
        <f t="shared" si="7"/>
        <v>0</v>
      </c>
    </row>
    <row r="69" spans="1:16" s="26" customFormat="1" ht="26">
      <c r="A69" s="23" t="s">
        <v>214</v>
      </c>
      <c r="B69" s="23" t="s">
        <v>102</v>
      </c>
      <c r="C69" s="24">
        <v>32</v>
      </c>
      <c r="D69" s="40">
        <v>3.18</v>
      </c>
      <c r="E69" s="41"/>
      <c r="F69" s="40"/>
      <c r="G69" s="40"/>
      <c r="H69" s="33"/>
      <c r="I69" s="58"/>
      <c r="J69" s="25" t="s">
        <v>49</v>
      </c>
      <c r="K69" s="71" t="s">
        <v>81</v>
      </c>
      <c r="L69" s="26">
        <f t="shared" si="5"/>
        <v>0</v>
      </c>
      <c r="N69" s="27">
        <f t="shared" si="6"/>
        <v>0</v>
      </c>
      <c r="O69" s="28"/>
      <c r="P69" s="29">
        <f t="shared" si="7"/>
        <v>0</v>
      </c>
    </row>
    <row r="70" spans="1:16" s="26" customFormat="1" ht="26">
      <c r="A70" s="23" t="s">
        <v>169</v>
      </c>
      <c r="B70" s="23" t="s">
        <v>426</v>
      </c>
      <c r="C70" s="24">
        <v>72</v>
      </c>
      <c r="D70" s="40">
        <v>1.78</v>
      </c>
      <c r="E70" s="41">
        <f>D70*(1-'Bon de commande'!$I$8)</f>
        <v>1.78</v>
      </c>
      <c r="F70" s="40"/>
      <c r="G70" s="40">
        <f t="shared" si="8"/>
        <v>1.78</v>
      </c>
      <c r="H70" s="33"/>
      <c r="I70" s="58"/>
      <c r="J70" s="25" t="s">
        <v>49</v>
      </c>
      <c r="K70" s="71" t="s">
        <v>84</v>
      </c>
      <c r="L70" s="26">
        <f t="shared" si="5"/>
        <v>0</v>
      </c>
      <c r="N70" s="27">
        <f t="shared" si="6"/>
        <v>0</v>
      </c>
      <c r="O70" s="28">
        <f>I70*0.06</f>
        <v>0</v>
      </c>
      <c r="P70" s="29">
        <f t="shared" si="7"/>
        <v>0</v>
      </c>
    </row>
    <row r="71" spans="1:16" s="26" customFormat="1" ht="26">
      <c r="A71" s="23" t="s">
        <v>215</v>
      </c>
      <c r="B71" s="23" t="s">
        <v>426</v>
      </c>
      <c r="C71" s="24">
        <v>32</v>
      </c>
      <c r="D71" s="40">
        <v>4.1399999999999997</v>
      </c>
      <c r="E71" s="41"/>
      <c r="F71" s="40"/>
      <c r="G71" s="40"/>
      <c r="H71" s="33"/>
      <c r="I71" s="58"/>
      <c r="J71" s="25" t="s">
        <v>49</v>
      </c>
      <c r="K71" s="71" t="s">
        <v>81</v>
      </c>
      <c r="L71" s="26">
        <f t="shared" si="5"/>
        <v>0</v>
      </c>
      <c r="N71" s="27">
        <f t="shared" si="6"/>
        <v>0</v>
      </c>
      <c r="O71" s="28"/>
      <c r="P71" s="29">
        <f t="shared" si="7"/>
        <v>0</v>
      </c>
    </row>
    <row r="72" spans="1:16" s="26" customFormat="1" ht="26">
      <c r="A72" s="23" t="s">
        <v>216</v>
      </c>
      <c r="B72" s="23" t="s">
        <v>103</v>
      </c>
      <c r="C72" s="24">
        <v>72</v>
      </c>
      <c r="D72" s="40">
        <v>1.78</v>
      </c>
      <c r="E72" s="41">
        <f>D72*(1-'Bon de commande'!$I$8)</f>
        <v>1.78</v>
      </c>
      <c r="F72" s="40"/>
      <c r="G72" s="40">
        <f t="shared" si="8"/>
        <v>1.78</v>
      </c>
      <c r="H72" s="33"/>
      <c r="I72" s="58"/>
      <c r="J72" s="25" t="s">
        <v>49</v>
      </c>
      <c r="K72" s="71" t="s">
        <v>84</v>
      </c>
      <c r="L72" s="26">
        <f t="shared" si="5"/>
        <v>0</v>
      </c>
      <c r="N72" s="27">
        <f t="shared" si="6"/>
        <v>0</v>
      </c>
      <c r="O72" s="28"/>
      <c r="P72" s="29">
        <f t="shared" si="7"/>
        <v>0</v>
      </c>
    </row>
    <row r="73" spans="1:16" s="26" customFormat="1" ht="26">
      <c r="A73" s="23" t="s">
        <v>217</v>
      </c>
      <c r="B73" s="23" t="s">
        <v>103</v>
      </c>
      <c r="C73" s="24">
        <v>32</v>
      </c>
      <c r="D73" s="40">
        <v>4.1399999999999997</v>
      </c>
      <c r="E73" s="41"/>
      <c r="F73" s="40"/>
      <c r="G73" s="40"/>
      <c r="H73" s="33"/>
      <c r="I73" s="58"/>
      <c r="J73" s="25" t="s">
        <v>49</v>
      </c>
      <c r="K73" s="71" t="s">
        <v>81</v>
      </c>
      <c r="L73" s="26">
        <f t="shared" si="5"/>
        <v>0</v>
      </c>
      <c r="N73" s="27">
        <f t="shared" si="6"/>
        <v>0</v>
      </c>
      <c r="O73" s="28"/>
      <c r="P73" s="29">
        <f t="shared" si="7"/>
        <v>0</v>
      </c>
    </row>
    <row r="74" spans="1:16" s="26" customFormat="1" ht="26">
      <c r="A74" s="23" t="s">
        <v>218</v>
      </c>
      <c r="B74" s="23" t="s">
        <v>58</v>
      </c>
      <c r="C74" s="24">
        <v>72</v>
      </c>
      <c r="D74" s="40">
        <v>1.78</v>
      </c>
      <c r="E74" s="41">
        <f>D74*(1-'Bon de commande'!$I$8)</f>
        <v>1.78</v>
      </c>
      <c r="F74" s="40"/>
      <c r="G74" s="40">
        <f t="shared" si="8"/>
        <v>1.78</v>
      </c>
      <c r="H74" s="33"/>
      <c r="I74" s="58"/>
      <c r="J74" s="25" t="s">
        <v>49</v>
      </c>
      <c r="K74" s="71" t="s">
        <v>84</v>
      </c>
      <c r="L74" s="26">
        <f t="shared" si="5"/>
        <v>0</v>
      </c>
      <c r="N74" s="27">
        <f t="shared" si="6"/>
        <v>0</v>
      </c>
      <c r="O74" s="28">
        <f>I74*0.06</f>
        <v>0</v>
      </c>
      <c r="P74" s="29">
        <f t="shared" si="7"/>
        <v>0</v>
      </c>
    </row>
    <row r="75" spans="1:16" s="26" customFormat="1" ht="26">
      <c r="A75" s="23" t="s">
        <v>219</v>
      </c>
      <c r="B75" s="23" t="s">
        <v>58</v>
      </c>
      <c r="C75" s="24">
        <v>32</v>
      </c>
      <c r="D75" s="40">
        <v>4.1399999999999997</v>
      </c>
      <c r="E75" s="41"/>
      <c r="F75" s="40"/>
      <c r="G75" s="40"/>
      <c r="H75" s="33"/>
      <c r="I75" s="58"/>
      <c r="J75" s="25" t="s">
        <v>49</v>
      </c>
      <c r="K75" s="71" t="s">
        <v>81</v>
      </c>
      <c r="L75" s="26">
        <f t="shared" si="5"/>
        <v>0</v>
      </c>
      <c r="N75" s="27">
        <f t="shared" si="6"/>
        <v>0</v>
      </c>
      <c r="O75" s="28"/>
      <c r="P75" s="29">
        <f t="shared" si="7"/>
        <v>0</v>
      </c>
    </row>
    <row r="76" spans="1:16" s="26" customFormat="1" ht="26">
      <c r="A76" s="23" t="s">
        <v>220</v>
      </c>
      <c r="B76" s="23" t="s">
        <v>59</v>
      </c>
      <c r="C76" s="24">
        <v>72</v>
      </c>
      <c r="D76" s="40">
        <v>1.78</v>
      </c>
      <c r="E76" s="41">
        <f>D76*(1-'Bon de commande'!$I$8)</f>
        <v>1.78</v>
      </c>
      <c r="F76" s="40"/>
      <c r="G76" s="40">
        <f t="shared" si="8"/>
        <v>1.78</v>
      </c>
      <c r="H76" s="124"/>
      <c r="I76" s="125"/>
      <c r="J76" s="25" t="s">
        <v>425</v>
      </c>
      <c r="K76" s="71" t="s">
        <v>84</v>
      </c>
      <c r="L76" s="26">
        <f t="shared" si="5"/>
        <v>0</v>
      </c>
      <c r="N76" s="27">
        <f t="shared" si="6"/>
        <v>0</v>
      </c>
      <c r="O76" s="28"/>
      <c r="P76" s="29">
        <f t="shared" si="7"/>
        <v>0</v>
      </c>
    </row>
    <row r="77" spans="1:16" s="26" customFormat="1" ht="26">
      <c r="A77" s="23" t="s">
        <v>221</v>
      </c>
      <c r="B77" s="23" t="s">
        <v>59</v>
      </c>
      <c r="C77" s="24">
        <v>32</v>
      </c>
      <c r="D77" s="40">
        <v>4.1399999999999997</v>
      </c>
      <c r="E77" s="41"/>
      <c r="F77" s="40"/>
      <c r="G77" s="40"/>
      <c r="H77" s="33"/>
      <c r="I77" s="58"/>
      <c r="J77" s="25" t="s">
        <v>49</v>
      </c>
      <c r="K77" s="71" t="s">
        <v>81</v>
      </c>
      <c r="L77" s="26">
        <f t="shared" si="5"/>
        <v>0</v>
      </c>
      <c r="N77" s="27">
        <f t="shared" si="6"/>
        <v>0</v>
      </c>
      <c r="O77" s="28"/>
      <c r="P77" s="29">
        <f t="shared" si="7"/>
        <v>0</v>
      </c>
    </row>
    <row r="78" spans="1:16" s="26" customFormat="1" ht="26" hidden="1">
      <c r="A78" s="23" t="s">
        <v>402</v>
      </c>
      <c r="B78" s="23" t="s">
        <v>104</v>
      </c>
      <c r="C78" s="24">
        <v>72</v>
      </c>
      <c r="D78" s="40">
        <v>5.1100000000000003</v>
      </c>
      <c r="E78" s="41">
        <f>D78*(1-'Bon de commande'!$I$8)</f>
        <v>5.1100000000000003</v>
      </c>
      <c r="F78" s="40"/>
      <c r="G78" s="40">
        <f t="shared" si="8"/>
        <v>5.1100000000000003</v>
      </c>
      <c r="H78" s="33"/>
      <c r="I78" s="58"/>
      <c r="J78" s="25" t="s">
        <v>49</v>
      </c>
      <c r="K78" s="71" t="s">
        <v>84</v>
      </c>
      <c r="L78" s="26">
        <f t="shared" si="4"/>
        <v>0</v>
      </c>
      <c r="N78" s="27">
        <f t="shared" ref="N78:N98" si="9">H78</f>
        <v>0</v>
      </c>
      <c r="O78" s="28">
        <f>I78*0.06</f>
        <v>0</v>
      </c>
      <c r="P78" s="29">
        <f t="shared" si="7"/>
        <v>0</v>
      </c>
    </row>
    <row r="79" spans="1:16" s="26" customFormat="1" ht="26">
      <c r="A79" s="23" t="s">
        <v>222</v>
      </c>
      <c r="B79" s="23" t="s">
        <v>104</v>
      </c>
      <c r="C79" s="24">
        <v>32</v>
      </c>
      <c r="D79" s="40">
        <v>8.2799999999999994</v>
      </c>
      <c r="E79" s="41"/>
      <c r="F79" s="40"/>
      <c r="G79" s="40"/>
      <c r="H79" s="33"/>
      <c r="I79" s="58"/>
      <c r="J79" s="25" t="s">
        <v>49</v>
      </c>
      <c r="K79" s="71" t="s">
        <v>81</v>
      </c>
      <c r="L79" s="26">
        <f t="shared" ref="L79:L98" si="10">H79</f>
        <v>0</v>
      </c>
      <c r="N79" s="27">
        <f t="shared" si="9"/>
        <v>0</v>
      </c>
      <c r="O79" s="28"/>
      <c r="P79" s="29">
        <f t="shared" si="7"/>
        <v>0</v>
      </c>
    </row>
    <row r="80" spans="1:16" s="26" customFormat="1" ht="26">
      <c r="A80" s="23" t="s">
        <v>223</v>
      </c>
      <c r="B80" s="23" t="s">
        <v>105</v>
      </c>
      <c r="C80" s="24">
        <v>32</v>
      </c>
      <c r="D80" s="40">
        <v>8.2799999999999994</v>
      </c>
      <c r="E80" s="41"/>
      <c r="F80" s="40"/>
      <c r="G80" s="40"/>
      <c r="H80" s="33"/>
      <c r="I80" s="58"/>
      <c r="J80" s="25" t="s">
        <v>49</v>
      </c>
      <c r="K80" s="71" t="s">
        <v>81</v>
      </c>
      <c r="L80" s="26">
        <f t="shared" si="10"/>
        <v>0</v>
      </c>
      <c r="N80" s="27">
        <f t="shared" si="9"/>
        <v>0</v>
      </c>
      <c r="O80" s="28"/>
      <c r="P80" s="29">
        <f t="shared" si="7"/>
        <v>0</v>
      </c>
    </row>
    <row r="81" spans="1:16" s="26" customFormat="1" ht="26">
      <c r="A81" s="23" t="s">
        <v>224</v>
      </c>
      <c r="B81" s="23" t="s">
        <v>106</v>
      </c>
      <c r="C81" s="24">
        <v>72</v>
      </c>
      <c r="D81" s="40">
        <v>2.3199999999999998</v>
      </c>
      <c r="E81" s="41">
        <f>D81*(1-'Bon de commande'!$I$8)</f>
        <v>2.3199999999999998</v>
      </c>
      <c r="F81" s="40"/>
      <c r="G81" s="40">
        <f t="shared" si="8"/>
        <v>2.3199999999999998</v>
      </c>
      <c r="H81" s="33"/>
      <c r="I81" s="58"/>
      <c r="J81" s="25" t="s">
        <v>49</v>
      </c>
      <c r="K81" s="71" t="s">
        <v>80</v>
      </c>
      <c r="L81" s="26">
        <f t="shared" si="10"/>
        <v>0</v>
      </c>
      <c r="N81" s="27">
        <f t="shared" si="9"/>
        <v>0</v>
      </c>
      <c r="O81" s="28">
        <f>I81*0.06</f>
        <v>0</v>
      </c>
      <c r="P81" s="29">
        <f t="shared" si="7"/>
        <v>0</v>
      </c>
    </row>
    <row r="82" spans="1:16" s="26" customFormat="1" ht="26">
      <c r="A82" s="23" t="s">
        <v>225</v>
      </c>
      <c r="B82" s="23" t="s">
        <v>106</v>
      </c>
      <c r="C82" s="24">
        <v>32</v>
      </c>
      <c r="D82" s="40">
        <v>4.26</v>
      </c>
      <c r="E82" s="41"/>
      <c r="F82" s="40"/>
      <c r="G82" s="40"/>
      <c r="H82" s="33"/>
      <c r="I82" s="58"/>
      <c r="J82" s="25" t="s">
        <v>49</v>
      </c>
      <c r="K82" s="71" t="s">
        <v>81</v>
      </c>
      <c r="L82" s="26">
        <f t="shared" si="10"/>
        <v>0</v>
      </c>
      <c r="N82" s="27">
        <f t="shared" si="9"/>
        <v>0</v>
      </c>
      <c r="O82" s="28"/>
      <c r="P82" s="29">
        <f t="shared" si="7"/>
        <v>0</v>
      </c>
    </row>
    <row r="83" spans="1:16" s="26" customFormat="1" ht="26">
      <c r="A83" s="23" t="s">
        <v>226</v>
      </c>
      <c r="B83" s="23" t="s">
        <v>107</v>
      </c>
      <c r="C83" s="24">
        <v>72</v>
      </c>
      <c r="D83" s="40">
        <v>2.3199999999999998</v>
      </c>
      <c r="E83" s="41">
        <f>D83*(1-'Bon de commande'!$I$8)</f>
        <v>2.3199999999999998</v>
      </c>
      <c r="F83" s="40"/>
      <c r="G83" s="40">
        <f t="shared" si="8"/>
        <v>2.3199999999999998</v>
      </c>
      <c r="H83" s="33"/>
      <c r="I83" s="58"/>
      <c r="J83" s="25" t="s">
        <v>49</v>
      </c>
      <c r="K83" s="71" t="s">
        <v>84</v>
      </c>
      <c r="L83" s="26">
        <f t="shared" si="10"/>
        <v>0</v>
      </c>
      <c r="N83" s="27">
        <f t="shared" si="9"/>
        <v>0</v>
      </c>
      <c r="O83" s="28"/>
      <c r="P83" s="29">
        <f t="shared" si="7"/>
        <v>0</v>
      </c>
    </row>
    <row r="84" spans="1:16" s="26" customFormat="1" ht="26">
      <c r="A84" s="23" t="s">
        <v>227</v>
      </c>
      <c r="B84" s="23" t="s">
        <v>107</v>
      </c>
      <c r="C84" s="24">
        <v>32</v>
      </c>
      <c r="D84" s="40">
        <v>4.26</v>
      </c>
      <c r="E84" s="41"/>
      <c r="F84" s="40"/>
      <c r="G84" s="40"/>
      <c r="H84" s="33"/>
      <c r="I84" s="58"/>
      <c r="J84" s="25" t="s">
        <v>49</v>
      </c>
      <c r="K84" s="71" t="s">
        <v>81</v>
      </c>
      <c r="L84" s="26">
        <f t="shared" si="10"/>
        <v>0</v>
      </c>
      <c r="N84" s="27">
        <f t="shared" si="9"/>
        <v>0</v>
      </c>
      <c r="O84" s="28"/>
      <c r="P84" s="29">
        <f t="shared" si="7"/>
        <v>0</v>
      </c>
    </row>
    <row r="85" spans="1:16" s="26" customFormat="1" ht="26">
      <c r="A85" s="23" t="s">
        <v>228</v>
      </c>
      <c r="B85" s="23" t="s">
        <v>403</v>
      </c>
      <c r="C85" s="24">
        <v>72</v>
      </c>
      <c r="D85" s="40">
        <v>2.3199999999999998</v>
      </c>
      <c r="E85" s="41">
        <f>D85*(1-'Bon de commande'!$I$8)</f>
        <v>2.3199999999999998</v>
      </c>
      <c r="F85" s="40"/>
      <c r="G85" s="40">
        <f t="shared" si="8"/>
        <v>2.3199999999999998</v>
      </c>
      <c r="H85" s="33"/>
      <c r="I85" s="58"/>
      <c r="J85" s="25" t="s">
        <v>49</v>
      </c>
      <c r="K85" s="71" t="s">
        <v>84</v>
      </c>
      <c r="L85" s="26">
        <f t="shared" si="10"/>
        <v>0</v>
      </c>
      <c r="N85" s="27">
        <f t="shared" si="9"/>
        <v>0</v>
      </c>
      <c r="O85" s="28">
        <f>I85*0.06</f>
        <v>0</v>
      </c>
      <c r="P85" s="29">
        <f t="shared" si="7"/>
        <v>0</v>
      </c>
    </row>
    <row r="86" spans="1:16" s="26" customFormat="1" ht="26">
      <c r="A86" s="23" t="s">
        <v>229</v>
      </c>
      <c r="B86" s="23" t="s">
        <v>403</v>
      </c>
      <c r="C86" s="24">
        <v>32</v>
      </c>
      <c r="D86" s="40">
        <v>4.26</v>
      </c>
      <c r="E86" s="41"/>
      <c r="F86" s="40"/>
      <c r="G86" s="40"/>
      <c r="H86" s="33"/>
      <c r="I86" s="58"/>
      <c r="J86" s="25" t="s">
        <v>49</v>
      </c>
      <c r="K86" s="71" t="s">
        <v>81</v>
      </c>
      <c r="L86" s="26">
        <f t="shared" si="10"/>
        <v>0</v>
      </c>
      <c r="N86" s="27">
        <f t="shared" si="9"/>
        <v>0</v>
      </c>
      <c r="O86" s="28"/>
      <c r="P86" s="29">
        <f t="shared" si="7"/>
        <v>0</v>
      </c>
    </row>
    <row r="87" spans="1:16" s="26" customFormat="1" ht="26">
      <c r="A87" s="23" t="s">
        <v>230</v>
      </c>
      <c r="B87" s="23" t="s">
        <v>60</v>
      </c>
      <c r="C87" s="24">
        <v>72</v>
      </c>
      <c r="D87" s="40">
        <v>2.3199999999999998</v>
      </c>
      <c r="E87" s="41">
        <f>D87*(1-'Bon de commande'!$I$8)</f>
        <v>2.3199999999999998</v>
      </c>
      <c r="F87" s="40"/>
      <c r="G87" s="40">
        <f t="shared" si="8"/>
        <v>2.3199999999999998</v>
      </c>
      <c r="H87" s="33"/>
      <c r="I87" s="58"/>
      <c r="J87" s="25" t="s">
        <v>49</v>
      </c>
      <c r="K87" s="71" t="s">
        <v>84</v>
      </c>
      <c r="L87" s="26">
        <f t="shared" si="10"/>
        <v>0</v>
      </c>
      <c r="N87" s="27">
        <f t="shared" si="9"/>
        <v>0</v>
      </c>
      <c r="O87" s="28"/>
      <c r="P87" s="29">
        <f t="shared" si="7"/>
        <v>0</v>
      </c>
    </row>
    <row r="88" spans="1:16" s="26" customFormat="1" ht="26">
      <c r="A88" s="23" t="s">
        <v>231</v>
      </c>
      <c r="B88" s="23" t="s">
        <v>60</v>
      </c>
      <c r="C88" s="24">
        <v>32</v>
      </c>
      <c r="D88" s="40">
        <v>4.26</v>
      </c>
      <c r="E88" s="41"/>
      <c r="F88" s="40"/>
      <c r="G88" s="40"/>
      <c r="H88" s="33"/>
      <c r="I88" s="58"/>
      <c r="J88" s="25" t="s">
        <v>49</v>
      </c>
      <c r="K88" s="71" t="s">
        <v>81</v>
      </c>
      <c r="L88" s="26">
        <f t="shared" si="10"/>
        <v>0</v>
      </c>
      <c r="N88" s="27">
        <f t="shared" si="9"/>
        <v>0</v>
      </c>
      <c r="O88" s="28"/>
      <c r="P88" s="29">
        <f t="shared" si="7"/>
        <v>0</v>
      </c>
    </row>
    <row r="89" spans="1:16" s="26" customFormat="1" ht="26">
      <c r="A89" s="23" t="s">
        <v>232</v>
      </c>
      <c r="B89" s="23" t="s">
        <v>6</v>
      </c>
      <c r="C89" s="24">
        <v>72</v>
      </c>
      <c r="D89" s="40">
        <v>2.3199999999999998</v>
      </c>
      <c r="E89" s="41">
        <f>D89*(1-'Bon de commande'!$I$8)</f>
        <v>2.3199999999999998</v>
      </c>
      <c r="F89" s="40"/>
      <c r="G89" s="40">
        <f t="shared" si="8"/>
        <v>2.3199999999999998</v>
      </c>
      <c r="H89" s="33"/>
      <c r="I89" s="58"/>
      <c r="J89" s="25" t="s">
        <v>49</v>
      </c>
      <c r="K89" s="71" t="s">
        <v>84</v>
      </c>
      <c r="L89" s="26">
        <f t="shared" si="10"/>
        <v>0</v>
      </c>
      <c r="N89" s="27">
        <f t="shared" si="9"/>
        <v>0</v>
      </c>
      <c r="O89" s="28">
        <f>I89*0.06</f>
        <v>0</v>
      </c>
      <c r="P89" s="29">
        <f t="shared" si="7"/>
        <v>0</v>
      </c>
    </row>
    <row r="90" spans="1:16" s="26" customFormat="1" ht="26">
      <c r="A90" s="23" t="s">
        <v>233</v>
      </c>
      <c r="B90" s="23" t="s">
        <v>6</v>
      </c>
      <c r="C90" s="24">
        <v>32</v>
      </c>
      <c r="D90" s="40">
        <v>4.26</v>
      </c>
      <c r="E90" s="41"/>
      <c r="F90" s="40"/>
      <c r="G90" s="40"/>
      <c r="H90" s="33"/>
      <c r="I90" s="58"/>
      <c r="J90" s="25" t="s">
        <v>49</v>
      </c>
      <c r="K90" s="71" t="s">
        <v>81</v>
      </c>
      <c r="L90" s="26">
        <f t="shared" si="10"/>
        <v>0</v>
      </c>
      <c r="N90" s="27">
        <f t="shared" si="9"/>
        <v>0</v>
      </c>
      <c r="O90" s="28"/>
      <c r="P90" s="29">
        <f t="shared" si="7"/>
        <v>0</v>
      </c>
    </row>
    <row r="91" spans="1:16" s="26" customFormat="1" ht="26">
      <c r="A91" s="23" t="s">
        <v>234</v>
      </c>
      <c r="B91" s="23" t="s">
        <v>108</v>
      </c>
      <c r="C91" s="24">
        <v>72</v>
      </c>
      <c r="D91" s="40">
        <v>2.3199999999999998</v>
      </c>
      <c r="E91" s="41">
        <f>D91*(1-'Bon de commande'!$I$8)</f>
        <v>2.3199999999999998</v>
      </c>
      <c r="F91" s="40"/>
      <c r="G91" s="40">
        <f t="shared" ref="G91:G93" si="11">F91+E91</f>
        <v>2.3199999999999998</v>
      </c>
      <c r="H91" s="33"/>
      <c r="I91" s="58"/>
      <c r="J91" s="25" t="s">
        <v>49</v>
      </c>
      <c r="K91" s="71" t="s">
        <v>84</v>
      </c>
      <c r="L91" s="26">
        <f t="shared" si="10"/>
        <v>0</v>
      </c>
      <c r="N91" s="27">
        <f t="shared" si="9"/>
        <v>0</v>
      </c>
      <c r="O91" s="28"/>
      <c r="P91" s="29">
        <f t="shared" si="7"/>
        <v>0</v>
      </c>
    </row>
    <row r="92" spans="1:16" s="26" customFormat="1" ht="26">
      <c r="A92" s="23" t="s">
        <v>235</v>
      </c>
      <c r="B92" s="23" t="s">
        <v>108</v>
      </c>
      <c r="C92" s="24">
        <v>32</v>
      </c>
      <c r="D92" s="40">
        <v>4.26</v>
      </c>
      <c r="E92" s="41"/>
      <c r="F92" s="40"/>
      <c r="G92" s="40"/>
      <c r="H92" s="33"/>
      <c r="I92" s="58"/>
      <c r="J92" s="25" t="s">
        <v>49</v>
      </c>
      <c r="K92" s="71" t="s">
        <v>81</v>
      </c>
      <c r="L92" s="26">
        <f t="shared" si="10"/>
        <v>0</v>
      </c>
      <c r="N92" s="27">
        <f t="shared" si="9"/>
        <v>0</v>
      </c>
      <c r="O92" s="28"/>
      <c r="P92" s="29">
        <f t="shared" si="7"/>
        <v>0</v>
      </c>
    </row>
    <row r="93" spans="1:16" s="26" customFormat="1" ht="26">
      <c r="A93" s="23" t="s">
        <v>236</v>
      </c>
      <c r="B93" s="23" t="s">
        <v>109</v>
      </c>
      <c r="C93" s="24">
        <v>72</v>
      </c>
      <c r="D93" s="40">
        <v>2.3199999999999998</v>
      </c>
      <c r="E93" s="41">
        <f>D93*(1-'Bon de commande'!$I$8)</f>
        <v>2.3199999999999998</v>
      </c>
      <c r="F93" s="40"/>
      <c r="G93" s="40">
        <f t="shared" si="11"/>
        <v>2.3199999999999998</v>
      </c>
      <c r="H93" s="33"/>
      <c r="I93" s="58"/>
      <c r="J93" s="25" t="s">
        <v>49</v>
      </c>
      <c r="K93" s="71" t="s">
        <v>84</v>
      </c>
      <c r="L93" s="26">
        <f t="shared" si="10"/>
        <v>0</v>
      </c>
      <c r="N93" s="27">
        <f t="shared" si="9"/>
        <v>0</v>
      </c>
      <c r="O93" s="28">
        <f>I93*0.06</f>
        <v>0</v>
      </c>
      <c r="P93" s="29">
        <f t="shared" si="7"/>
        <v>0</v>
      </c>
    </row>
    <row r="94" spans="1:16" s="26" customFormat="1" ht="26">
      <c r="A94" s="23" t="s">
        <v>237</v>
      </c>
      <c r="B94" s="23" t="s">
        <v>109</v>
      </c>
      <c r="C94" s="24">
        <v>32</v>
      </c>
      <c r="D94" s="40">
        <v>4.26</v>
      </c>
      <c r="E94" s="41"/>
      <c r="F94" s="40"/>
      <c r="G94" s="40"/>
      <c r="H94" s="33"/>
      <c r="I94" s="58"/>
      <c r="J94" s="25" t="s">
        <v>49</v>
      </c>
      <c r="K94" s="71" t="s">
        <v>81</v>
      </c>
      <c r="L94" s="26">
        <f t="shared" si="10"/>
        <v>0</v>
      </c>
      <c r="N94" s="27">
        <f t="shared" si="9"/>
        <v>0</v>
      </c>
      <c r="O94" s="28"/>
      <c r="P94" s="29">
        <f t="shared" si="7"/>
        <v>0</v>
      </c>
    </row>
    <row r="95" spans="1:16" s="26" customFormat="1" ht="26">
      <c r="A95" s="23" t="s">
        <v>238</v>
      </c>
      <c r="B95" s="23" t="s">
        <v>110</v>
      </c>
      <c r="C95" s="24">
        <v>72</v>
      </c>
      <c r="D95" s="40">
        <v>2.3199999999999998</v>
      </c>
      <c r="E95" s="41">
        <f>D95*(1-'Bon de commande'!$I$8)</f>
        <v>2.3199999999999998</v>
      </c>
      <c r="F95" s="40"/>
      <c r="G95" s="40">
        <f t="shared" ref="G95:G112" si="12">F95+E95</f>
        <v>2.3199999999999998</v>
      </c>
      <c r="H95" s="33"/>
      <c r="I95" s="58"/>
      <c r="J95" s="25" t="s">
        <v>49</v>
      </c>
      <c r="K95" s="71" t="s">
        <v>84</v>
      </c>
      <c r="L95" s="26">
        <f t="shared" si="10"/>
        <v>0</v>
      </c>
      <c r="N95" s="27">
        <f t="shared" si="9"/>
        <v>0</v>
      </c>
      <c r="O95" s="28"/>
      <c r="P95" s="29">
        <f t="shared" si="7"/>
        <v>0</v>
      </c>
    </row>
    <row r="96" spans="1:16" s="26" customFormat="1" ht="26">
      <c r="A96" s="23" t="s">
        <v>239</v>
      </c>
      <c r="B96" s="23" t="s">
        <v>110</v>
      </c>
      <c r="C96" s="24">
        <v>32</v>
      </c>
      <c r="D96" s="40">
        <v>4.26</v>
      </c>
      <c r="E96" s="41">
        <f>D96*(1-'Bon de commande'!$I$8)</f>
        <v>4.26</v>
      </c>
      <c r="F96" s="40"/>
      <c r="G96" s="40">
        <f t="shared" si="12"/>
        <v>4.26</v>
      </c>
      <c r="H96" s="33"/>
      <c r="I96" s="58"/>
      <c r="J96" s="25" t="s">
        <v>49</v>
      </c>
      <c r="K96" s="71" t="s">
        <v>81</v>
      </c>
      <c r="L96" s="26">
        <f t="shared" si="10"/>
        <v>0</v>
      </c>
      <c r="N96" s="27">
        <f t="shared" si="9"/>
        <v>0</v>
      </c>
      <c r="O96" s="28">
        <f>I96*0.06</f>
        <v>0</v>
      </c>
      <c r="P96" s="29">
        <f t="shared" si="7"/>
        <v>0</v>
      </c>
    </row>
    <row r="97" spans="1:16" s="26" customFormat="1" ht="26">
      <c r="A97" s="23" t="s">
        <v>240</v>
      </c>
      <c r="B97" s="23" t="s">
        <v>111</v>
      </c>
      <c r="C97" s="24">
        <v>72</v>
      </c>
      <c r="D97" s="40">
        <v>2.3199999999999998</v>
      </c>
      <c r="E97" s="41">
        <f>D97*(1-'Bon de commande'!$I$8)</f>
        <v>2.3199999999999998</v>
      </c>
      <c r="F97" s="40"/>
      <c r="G97" s="40">
        <f t="shared" si="12"/>
        <v>2.3199999999999998</v>
      </c>
      <c r="H97" s="33"/>
      <c r="I97" s="58"/>
      <c r="J97" s="25" t="s">
        <v>49</v>
      </c>
      <c r="K97" s="71" t="s">
        <v>84</v>
      </c>
      <c r="L97" s="26">
        <f t="shared" si="10"/>
        <v>0</v>
      </c>
      <c r="N97" s="27">
        <f t="shared" si="9"/>
        <v>0</v>
      </c>
      <c r="O97" s="28"/>
      <c r="P97" s="29">
        <f t="shared" si="7"/>
        <v>0</v>
      </c>
    </row>
    <row r="98" spans="1:16" s="26" customFormat="1" ht="26">
      <c r="A98" s="23" t="s">
        <v>241</v>
      </c>
      <c r="B98" s="23" t="s">
        <v>111</v>
      </c>
      <c r="C98" s="24">
        <v>32</v>
      </c>
      <c r="D98" s="40">
        <v>4.26</v>
      </c>
      <c r="E98" s="41">
        <f>D98*(1-'Bon de commande'!$I$8)</f>
        <v>4.26</v>
      </c>
      <c r="F98" s="40"/>
      <c r="G98" s="40">
        <f t="shared" si="12"/>
        <v>4.26</v>
      </c>
      <c r="H98" s="33"/>
      <c r="I98" s="58"/>
      <c r="J98" s="25" t="s">
        <v>49</v>
      </c>
      <c r="K98" s="71" t="s">
        <v>81</v>
      </c>
      <c r="L98" s="26">
        <f t="shared" si="10"/>
        <v>0</v>
      </c>
      <c r="N98" s="27">
        <f t="shared" si="9"/>
        <v>0</v>
      </c>
      <c r="O98" s="28"/>
      <c r="P98" s="29">
        <f t="shared" si="7"/>
        <v>0</v>
      </c>
    </row>
    <row r="99" spans="1:16" s="26" customFormat="1" ht="26" hidden="1">
      <c r="A99" s="23" t="s">
        <v>242</v>
      </c>
      <c r="B99" s="23" t="s">
        <v>112</v>
      </c>
      <c r="C99" s="24">
        <v>72</v>
      </c>
      <c r="D99" s="40">
        <v>5.53</v>
      </c>
      <c r="E99" s="41">
        <f>D99*(1-'Bon de commande'!$I$8)</f>
        <v>5.53</v>
      </c>
      <c r="F99" s="40"/>
      <c r="G99" s="40">
        <f t="shared" si="12"/>
        <v>5.53</v>
      </c>
      <c r="H99" s="33"/>
      <c r="I99" s="58"/>
      <c r="J99" s="25" t="s">
        <v>49</v>
      </c>
      <c r="K99" s="71" t="s">
        <v>80</v>
      </c>
      <c r="L99" s="26">
        <f t="shared" ref="L99:L126" si="13">H99</f>
        <v>0</v>
      </c>
      <c r="N99" s="27">
        <f t="shared" ref="N99:N126" si="14">H99</f>
        <v>0</v>
      </c>
      <c r="O99" s="28"/>
      <c r="P99" s="29">
        <f t="shared" ref="P99:P102" si="15">(N99*D99)+O99</f>
        <v>0</v>
      </c>
    </row>
    <row r="100" spans="1:16" s="26" customFormat="1" ht="26">
      <c r="A100" s="23" t="s">
        <v>243</v>
      </c>
      <c r="B100" s="23" t="s">
        <v>112</v>
      </c>
      <c r="C100" s="24">
        <v>32</v>
      </c>
      <c r="D100" s="40">
        <v>8.49</v>
      </c>
      <c r="E100" s="41">
        <f>D100*(1-'Bon de commande'!$I$8)</f>
        <v>8.49</v>
      </c>
      <c r="F100" s="40"/>
      <c r="G100" s="40">
        <f t="shared" si="12"/>
        <v>8.49</v>
      </c>
      <c r="H100" s="33"/>
      <c r="I100" s="58"/>
      <c r="J100" s="25" t="s">
        <v>49</v>
      </c>
      <c r="K100" s="71" t="s">
        <v>81</v>
      </c>
      <c r="L100" s="26">
        <f t="shared" si="13"/>
        <v>0</v>
      </c>
      <c r="N100" s="27">
        <f t="shared" si="14"/>
        <v>0</v>
      </c>
      <c r="O100" s="28">
        <f>I100*0.06</f>
        <v>0</v>
      </c>
      <c r="P100" s="29">
        <f t="shared" si="7"/>
        <v>0</v>
      </c>
    </row>
    <row r="101" spans="1:16" s="26" customFormat="1" ht="26">
      <c r="A101" s="23" t="s">
        <v>244</v>
      </c>
      <c r="B101" s="23" t="s">
        <v>113</v>
      </c>
      <c r="C101" s="24">
        <v>32</v>
      </c>
      <c r="D101" s="40">
        <v>8.25</v>
      </c>
      <c r="E101" s="41">
        <f>D101*(1-'Bon de commande'!$I$8)</f>
        <v>8.25</v>
      </c>
      <c r="F101" s="40"/>
      <c r="G101" s="40">
        <f t="shared" si="12"/>
        <v>8.25</v>
      </c>
      <c r="H101" s="33"/>
      <c r="I101" s="58"/>
      <c r="J101" s="25" t="s">
        <v>49</v>
      </c>
      <c r="K101" s="71" t="s">
        <v>81</v>
      </c>
      <c r="L101" s="26">
        <f t="shared" si="13"/>
        <v>0</v>
      </c>
      <c r="N101" s="27">
        <f t="shared" si="14"/>
        <v>0</v>
      </c>
      <c r="O101" s="28">
        <f>I101*0.06</f>
        <v>0</v>
      </c>
      <c r="P101" s="29">
        <f t="shared" si="7"/>
        <v>0</v>
      </c>
    </row>
    <row r="102" spans="1:16" s="26" customFormat="1" ht="26" hidden="1">
      <c r="A102" s="23" t="s">
        <v>245</v>
      </c>
      <c r="B102" s="23" t="s">
        <v>114</v>
      </c>
      <c r="C102" s="24">
        <v>72</v>
      </c>
      <c r="D102" s="40">
        <v>5.48</v>
      </c>
      <c r="E102" s="41">
        <f>D102*(1-'Bon de commande'!$I$8)</f>
        <v>5.48</v>
      </c>
      <c r="F102" s="40"/>
      <c r="G102" s="40">
        <f t="shared" si="12"/>
        <v>5.48</v>
      </c>
      <c r="H102" s="33"/>
      <c r="I102" s="58"/>
      <c r="J102" s="25" t="s">
        <v>49</v>
      </c>
      <c r="K102" s="71" t="s">
        <v>80</v>
      </c>
      <c r="L102" s="26">
        <f t="shared" si="13"/>
        <v>0</v>
      </c>
      <c r="N102" s="27">
        <f t="shared" si="14"/>
        <v>0</v>
      </c>
      <c r="O102" s="28"/>
      <c r="P102" s="29">
        <f t="shared" si="15"/>
        <v>0</v>
      </c>
    </row>
    <row r="103" spans="1:16" s="26" customFormat="1" ht="26">
      <c r="A103" s="23" t="s">
        <v>246</v>
      </c>
      <c r="B103" s="23" t="s">
        <v>114</v>
      </c>
      <c r="C103" s="24">
        <v>32</v>
      </c>
      <c r="D103" s="40">
        <v>8.73</v>
      </c>
      <c r="E103" s="41">
        <f>D103*(1-'Bon de commande'!$I$8)</f>
        <v>8.73</v>
      </c>
      <c r="F103" s="40"/>
      <c r="G103" s="40">
        <f t="shared" si="12"/>
        <v>8.73</v>
      </c>
      <c r="H103" s="33"/>
      <c r="I103" s="58"/>
      <c r="J103" s="25" t="s">
        <v>49</v>
      </c>
      <c r="K103" s="71" t="s">
        <v>81</v>
      </c>
      <c r="L103" s="26">
        <f t="shared" si="13"/>
        <v>0</v>
      </c>
      <c r="N103" s="27">
        <f t="shared" si="14"/>
        <v>0</v>
      </c>
      <c r="O103" s="28">
        <f>I103*0.06</f>
        <v>0</v>
      </c>
      <c r="P103" s="29">
        <f t="shared" si="7"/>
        <v>0</v>
      </c>
    </row>
    <row r="104" spans="1:16" s="26" customFormat="1" ht="26">
      <c r="A104" s="23" t="s">
        <v>247</v>
      </c>
      <c r="B104" s="23" t="s">
        <v>115</v>
      </c>
      <c r="C104" s="24">
        <v>72</v>
      </c>
      <c r="D104" s="40">
        <v>2.3199999999999998</v>
      </c>
      <c r="E104" s="41">
        <f>D104*(1-'Bon de commande'!$I$8)</f>
        <v>2.3199999999999998</v>
      </c>
      <c r="F104" s="40"/>
      <c r="G104" s="40">
        <f t="shared" si="12"/>
        <v>2.3199999999999998</v>
      </c>
      <c r="H104" s="33"/>
      <c r="I104" s="58"/>
      <c r="J104" s="25" t="s">
        <v>49</v>
      </c>
      <c r="K104" s="71" t="s">
        <v>84</v>
      </c>
      <c r="L104" s="26">
        <f t="shared" si="13"/>
        <v>0</v>
      </c>
      <c r="N104" s="27">
        <f t="shared" si="14"/>
        <v>0</v>
      </c>
      <c r="O104" s="28"/>
      <c r="P104" s="29">
        <f t="shared" si="7"/>
        <v>0</v>
      </c>
    </row>
    <row r="105" spans="1:16" s="26" customFormat="1" ht="26">
      <c r="A105" s="23" t="s">
        <v>248</v>
      </c>
      <c r="B105" s="23" t="s">
        <v>115</v>
      </c>
      <c r="C105" s="24">
        <v>32</v>
      </c>
      <c r="D105" s="40">
        <v>4.26</v>
      </c>
      <c r="E105" s="41">
        <f>D105*(1-'Bon de commande'!$I$8)</f>
        <v>4.26</v>
      </c>
      <c r="F105" s="40"/>
      <c r="G105" s="40">
        <f t="shared" si="12"/>
        <v>4.26</v>
      </c>
      <c r="H105" s="33"/>
      <c r="I105" s="58"/>
      <c r="J105" s="25" t="s">
        <v>49</v>
      </c>
      <c r="K105" s="71" t="s">
        <v>81</v>
      </c>
      <c r="L105" s="26">
        <f t="shared" si="13"/>
        <v>0</v>
      </c>
      <c r="N105" s="27">
        <f t="shared" si="14"/>
        <v>0</v>
      </c>
      <c r="O105" s="28"/>
      <c r="P105" s="29">
        <f t="shared" si="7"/>
        <v>0</v>
      </c>
    </row>
    <row r="106" spans="1:16" s="26" customFormat="1" ht="26">
      <c r="A106" s="23" t="s">
        <v>249</v>
      </c>
      <c r="B106" s="23" t="s">
        <v>116</v>
      </c>
      <c r="C106" s="24">
        <v>72</v>
      </c>
      <c r="D106" s="40">
        <v>2.3199999999999998</v>
      </c>
      <c r="E106" s="41">
        <f>D106*(1-'Bon de commande'!$I$8)</f>
        <v>2.3199999999999998</v>
      </c>
      <c r="F106" s="40"/>
      <c r="G106" s="40">
        <f t="shared" si="12"/>
        <v>2.3199999999999998</v>
      </c>
      <c r="H106" s="33"/>
      <c r="I106" s="58"/>
      <c r="J106" s="25" t="s">
        <v>49</v>
      </c>
      <c r="K106" s="71" t="s">
        <v>84</v>
      </c>
      <c r="L106" s="26">
        <f t="shared" si="13"/>
        <v>0</v>
      </c>
      <c r="N106" s="27">
        <f t="shared" si="14"/>
        <v>0</v>
      </c>
      <c r="O106" s="28"/>
      <c r="P106" s="29">
        <f t="shared" si="7"/>
        <v>0</v>
      </c>
    </row>
    <row r="107" spans="1:16" s="26" customFormat="1" ht="26">
      <c r="A107" s="23" t="s">
        <v>250</v>
      </c>
      <c r="B107" s="23" t="s">
        <v>116</v>
      </c>
      <c r="C107" s="24">
        <v>32</v>
      </c>
      <c r="D107" s="40">
        <v>4.26</v>
      </c>
      <c r="E107" s="41">
        <f>D107*(1-'Bon de commande'!$I$8)</f>
        <v>4.26</v>
      </c>
      <c r="F107" s="40"/>
      <c r="G107" s="40">
        <f t="shared" si="12"/>
        <v>4.26</v>
      </c>
      <c r="H107" s="33"/>
      <c r="I107" s="58"/>
      <c r="J107" s="25" t="s">
        <v>49</v>
      </c>
      <c r="K107" s="71" t="s">
        <v>81</v>
      </c>
      <c r="L107" s="26">
        <f t="shared" si="13"/>
        <v>0</v>
      </c>
      <c r="N107" s="27">
        <f t="shared" si="14"/>
        <v>0</v>
      </c>
      <c r="O107" s="28">
        <f>I107*0.06</f>
        <v>0</v>
      </c>
      <c r="P107" s="29">
        <f t="shared" si="7"/>
        <v>0</v>
      </c>
    </row>
    <row r="108" spans="1:16" s="26" customFormat="1" ht="26">
      <c r="A108" s="23" t="s">
        <v>252</v>
      </c>
      <c r="B108" s="23" t="s">
        <v>117</v>
      </c>
      <c r="C108" s="24">
        <v>32</v>
      </c>
      <c r="D108" s="40">
        <v>9.01</v>
      </c>
      <c r="E108" s="41">
        <f>D108*(1-'Bon de commande'!$I$8)</f>
        <v>9.01</v>
      </c>
      <c r="F108" s="40"/>
      <c r="G108" s="40">
        <f t="shared" si="12"/>
        <v>9.01</v>
      </c>
      <c r="H108" s="124"/>
      <c r="I108" s="125"/>
      <c r="J108" s="25" t="s">
        <v>424</v>
      </c>
      <c r="K108" s="71" t="s">
        <v>81</v>
      </c>
      <c r="L108" s="26">
        <f t="shared" si="13"/>
        <v>0</v>
      </c>
      <c r="N108" s="27">
        <f t="shared" si="14"/>
        <v>0</v>
      </c>
      <c r="O108" s="28"/>
      <c r="P108" s="29">
        <f t="shared" si="7"/>
        <v>0</v>
      </c>
    </row>
    <row r="109" spans="1:16" s="26" customFormat="1" ht="26">
      <c r="A109" s="23" t="s">
        <v>251</v>
      </c>
      <c r="B109" s="23" t="s">
        <v>118</v>
      </c>
      <c r="C109" s="24">
        <v>32</v>
      </c>
      <c r="D109" s="40">
        <v>9.01</v>
      </c>
      <c r="E109" s="41">
        <f>D109*(1-'Bon de commande'!$I$8)</f>
        <v>9.01</v>
      </c>
      <c r="F109" s="40"/>
      <c r="G109" s="40">
        <f t="shared" si="12"/>
        <v>9.01</v>
      </c>
      <c r="H109" s="33"/>
      <c r="I109" s="58"/>
      <c r="J109" s="25" t="s">
        <v>49</v>
      </c>
      <c r="K109" s="71" t="s">
        <v>81</v>
      </c>
      <c r="L109" s="26">
        <f t="shared" si="13"/>
        <v>0</v>
      </c>
      <c r="N109" s="27">
        <f t="shared" si="14"/>
        <v>0</v>
      </c>
      <c r="O109" s="28">
        <f>I109*0.06</f>
        <v>0</v>
      </c>
      <c r="P109" s="29">
        <f t="shared" si="7"/>
        <v>0</v>
      </c>
    </row>
    <row r="110" spans="1:16" s="26" customFormat="1" ht="26">
      <c r="A110" s="23" t="s">
        <v>253</v>
      </c>
      <c r="B110" s="23" t="s">
        <v>119</v>
      </c>
      <c r="C110" s="24">
        <v>32</v>
      </c>
      <c r="D110" s="40">
        <v>9.01</v>
      </c>
      <c r="E110" s="41">
        <f>D110*(1-'Bon de commande'!$I$8)</f>
        <v>9.01</v>
      </c>
      <c r="F110" s="40"/>
      <c r="G110" s="40">
        <f t="shared" si="12"/>
        <v>9.01</v>
      </c>
      <c r="H110" s="33"/>
      <c r="I110" s="58"/>
      <c r="J110" s="25" t="s">
        <v>49</v>
      </c>
      <c r="K110" s="71" t="s">
        <v>81</v>
      </c>
      <c r="L110" s="26">
        <f t="shared" si="13"/>
        <v>0</v>
      </c>
      <c r="N110" s="27">
        <f t="shared" si="14"/>
        <v>0</v>
      </c>
      <c r="O110" s="28"/>
      <c r="P110" s="29">
        <f t="shared" si="7"/>
        <v>0</v>
      </c>
    </row>
    <row r="111" spans="1:16" s="26" customFormat="1" ht="26">
      <c r="A111" s="23" t="s">
        <v>254</v>
      </c>
      <c r="B111" s="23" t="s">
        <v>120</v>
      </c>
      <c r="C111" s="24">
        <v>72</v>
      </c>
      <c r="D111" s="40">
        <v>2.0099999999999998</v>
      </c>
      <c r="E111" s="41">
        <f>D111*(1-'Bon de commande'!$I$8)</f>
        <v>2.0099999999999998</v>
      </c>
      <c r="F111" s="40"/>
      <c r="G111" s="40">
        <f t="shared" si="12"/>
        <v>2.0099999999999998</v>
      </c>
      <c r="H111" s="33"/>
      <c r="I111" s="58"/>
      <c r="J111" s="25" t="s">
        <v>49</v>
      </c>
      <c r="K111" s="71" t="s">
        <v>82</v>
      </c>
      <c r="L111" s="26">
        <f t="shared" si="13"/>
        <v>0</v>
      </c>
      <c r="N111" s="27">
        <f t="shared" si="14"/>
        <v>0</v>
      </c>
      <c r="O111" s="28"/>
      <c r="P111" s="29">
        <f t="shared" si="7"/>
        <v>0</v>
      </c>
    </row>
    <row r="112" spans="1:16" s="26" customFormat="1" ht="26">
      <c r="A112" s="23" t="s">
        <v>255</v>
      </c>
      <c r="B112" s="23" t="s">
        <v>120</v>
      </c>
      <c r="C112" s="24">
        <v>32</v>
      </c>
      <c r="D112" s="40">
        <v>2.95</v>
      </c>
      <c r="E112" s="41">
        <f>D112*(1-'Bon de commande'!$I$8)</f>
        <v>2.95</v>
      </c>
      <c r="F112" s="40"/>
      <c r="G112" s="40">
        <f t="shared" si="12"/>
        <v>2.95</v>
      </c>
      <c r="H112" s="124"/>
      <c r="I112" s="125"/>
      <c r="J112" s="25" t="s">
        <v>424</v>
      </c>
      <c r="K112" s="71" t="s">
        <v>81</v>
      </c>
      <c r="L112" s="26">
        <f t="shared" si="13"/>
        <v>0</v>
      </c>
      <c r="N112" s="27">
        <f t="shared" si="14"/>
        <v>0</v>
      </c>
      <c r="O112" s="28"/>
      <c r="P112" s="29">
        <f t="shared" si="7"/>
        <v>0</v>
      </c>
    </row>
    <row r="113" spans="1:16" s="26" customFormat="1" ht="26">
      <c r="A113" s="23" t="s">
        <v>394</v>
      </c>
      <c r="B113" s="70" t="s">
        <v>386</v>
      </c>
      <c r="C113" s="24">
        <v>72</v>
      </c>
      <c r="D113" s="40">
        <v>3.96</v>
      </c>
      <c r="E113" s="33"/>
      <c r="F113" s="58"/>
      <c r="G113" s="25" t="s">
        <v>49</v>
      </c>
      <c r="H113" s="33"/>
      <c r="I113" s="58"/>
      <c r="J113" s="25" t="s">
        <v>49</v>
      </c>
      <c r="K113" s="71" t="s">
        <v>80</v>
      </c>
      <c r="L113" s="26">
        <f t="shared" si="13"/>
        <v>0</v>
      </c>
      <c r="N113" s="27">
        <f t="shared" si="14"/>
        <v>0</v>
      </c>
      <c r="O113" s="28"/>
      <c r="P113" s="29">
        <f t="shared" si="7"/>
        <v>0</v>
      </c>
    </row>
    <row r="114" spans="1:16" s="26" customFormat="1" ht="26">
      <c r="A114" s="23" t="s">
        <v>395</v>
      </c>
      <c r="B114" s="70" t="s">
        <v>386</v>
      </c>
      <c r="C114" s="24">
        <v>32</v>
      </c>
      <c r="D114" s="40">
        <v>7.12</v>
      </c>
      <c r="E114" s="33"/>
      <c r="F114" s="58"/>
      <c r="G114" s="25" t="s">
        <v>49</v>
      </c>
      <c r="H114" s="33"/>
      <c r="I114" s="58"/>
      <c r="J114" s="25" t="s">
        <v>49</v>
      </c>
      <c r="K114" s="71" t="s">
        <v>81</v>
      </c>
      <c r="L114" s="26">
        <f t="shared" si="13"/>
        <v>0</v>
      </c>
      <c r="N114" s="27">
        <f t="shared" si="14"/>
        <v>0</v>
      </c>
      <c r="O114" s="28">
        <f>I114*0.06</f>
        <v>0</v>
      </c>
      <c r="P114" s="29">
        <f t="shared" si="7"/>
        <v>0</v>
      </c>
    </row>
    <row r="115" spans="1:16" s="26" customFormat="1" ht="26">
      <c r="A115" s="23" t="s">
        <v>256</v>
      </c>
      <c r="B115" s="70" t="s">
        <v>121</v>
      </c>
      <c r="C115" s="24">
        <v>72</v>
      </c>
      <c r="D115" s="40">
        <v>3.64</v>
      </c>
      <c r="E115" s="41">
        <f>D115*(1-'Bon de commande'!$I$8)</f>
        <v>3.64</v>
      </c>
      <c r="F115" s="40"/>
      <c r="G115" s="40">
        <f t="shared" ref="G115:G120" si="16">F115+E115</f>
        <v>3.64</v>
      </c>
      <c r="H115" s="33"/>
      <c r="I115" s="58"/>
      <c r="J115" s="25" t="s">
        <v>49</v>
      </c>
      <c r="K115" s="71" t="s">
        <v>80</v>
      </c>
      <c r="L115" s="26">
        <f t="shared" si="13"/>
        <v>0</v>
      </c>
      <c r="N115" s="27">
        <f t="shared" si="14"/>
        <v>0</v>
      </c>
      <c r="O115" s="28"/>
      <c r="P115" s="29">
        <f t="shared" si="7"/>
        <v>0</v>
      </c>
    </row>
    <row r="116" spans="1:16" s="26" customFormat="1" ht="26">
      <c r="A116" s="23" t="s">
        <v>257</v>
      </c>
      <c r="B116" s="70" t="s">
        <v>121</v>
      </c>
      <c r="C116" s="24">
        <v>32</v>
      </c>
      <c r="D116" s="40">
        <v>7.5</v>
      </c>
      <c r="E116" s="41">
        <f>D116*(1-'Bon de commande'!$I$8)</f>
        <v>7.5</v>
      </c>
      <c r="F116" s="40"/>
      <c r="G116" s="40">
        <f t="shared" si="16"/>
        <v>7.5</v>
      </c>
      <c r="H116" s="33"/>
      <c r="I116" s="58"/>
      <c r="J116" s="25" t="s">
        <v>49</v>
      </c>
      <c r="K116" s="71" t="s">
        <v>81</v>
      </c>
      <c r="L116" s="26">
        <f t="shared" si="13"/>
        <v>0</v>
      </c>
      <c r="N116" s="27">
        <f t="shared" si="14"/>
        <v>0</v>
      </c>
      <c r="O116" s="28"/>
      <c r="P116" s="29">
        <f t="shared" si="7"/>
        <v>0</v>
      </c>
    </row>
    <row r="117" spans="1:16" s="26" customFormat="1" ht="26">
      <c r="A117" s="23" t="s">
        <v>258</v>
      </c>
      <c r="B117" s="70" t="s">
        <v>122</v>
      </c>
      <c r="C117" s="24">
        <v>72</v>
      </c>
      <c r="D117" s="40">
        <v>4.4400000000000004</v>
      </c>
      <c r="E117" s="41">
        <f>D117*(1-'Bon de commande'!$I$8)</f>
        <v>4.4400000000000004</v>
      </c>
      <c r="F117" s="40"/>
      <c r="G117" s="40">
        <f t="shared" si="16"/>
        <v>4.4400000000000004</v>
      </c>
      <c r="H117" s="124"/>
      <c r="I117" s="125"/>
      <c r="J117" s="25" t="s">
        <v>424</v>
      </c>
      <c r="K117" s="71" t="s">
        <v>80</v>
      </c>
      <c r="L117" s="26">
        <f t="shared" si="13"/>
        <v>0</v>
      </c>
      <c r="N117" s="27">
        <f t="shared" si="14"/>
        <v>0</v>
      </c>
      <c r="O117" s="28">
        <f>I117*0.06</f>
        <v>0</v>
      </c>
      <c r="P117" s="29">
        <f t="shared" ref="P117:P126" si="17">(N117*D117)+O117</f>
        <v>0</v>
      </c>
    </row>
    <row r="118" spans="1:16" s="26" customFormat="1" ht="26">
      <c r="A118" s="23" t="s">
        <v>259</v>
      </c>
      <c r="B118" s="70" t="s">
        <v>122</v>
      </c>
      <c r="C118" s="24">
        <v>32</v>
      </c>
      <c r="D118" s="40">
        <v>7.5</v>
      </c>
      <c r="E118" s="41">
        <f>D118*(1-'Bon de commande'!$I$8)</f>
        <v>7.5</v>
      </c>
      <c r="F118" s="40"/>
      <c r="G118" s="40">
        <f t="shared" si="16"/>
        <v>7.5</v>
      </c>
      <c r="H118" s="33"/>
      <c r="I118" s="58"/>
      <c r="J118" s="25" t="s">
        <v>49</v>
      </c>
      <c r="K118" s="71" t="s">
        <v>81</v>
      </c>
      <c r="L118" s="26">
        <f t="shared" si="13"/>
        <v>0</v>
      </c>
      <c r="N118" s="27">
        <f t="shared" si="14"/>
        <v>0</v>
      </c>
      <c r="O118" s="28">
        <f>I118*0.06</f>
        <v>0</v>
      </c>
      <c r="P118" s="29">
        <f t="shared" si="17"/>
        <v>0</v>
      </c>
    </row>
    <row r="119" spans="1:16" s="26" customFormat="1" ht="26">
      <c r="A119" s="23" t="s">
        <v>260</v>
      </c>
      <c r="B119" s="70" t="s">
        <v>61</v>
      </c>
      <c r="C119" s="24">
        <v>72</v>
      </c>
      <c r="D119" s="40">
        <v>7.14</v>
      </c>
      <c r="E119" s="41">
        <f>D119*(1-'Bon de commande'!$I$8)</f>
        <v>7.14</v>
      </c>
      <c r="F119" s="40"/>
      <c r="G119" s="40">
        <f t="shared" si="16"/>
        <v>7.14</v>
      </c>
      <c r="H119" s="33"/>
      <c r="I119" s="58"/>
      <c r="J119" s="25" t="s">
        <v>49</v>
      </c>
      <c r="K119" s="71" t="s">
        <v>80</v>
      </c>
      <c r="L119" s="26">
        <f t="shared" si="13"/>
        <v>0</v>
      </c>
      <c r="N119" s="27">
        <f t="shared" si="14"/>
        <v>0</v>
      </c>
      <c r="O119" s="28">
        <f>I119*0.06</f>
        <v>0</v>
      </c>
      <c r="P119" s="29">
        <f t="shared" si="17"/>
        <v>0</v>
      </c>
    </row>
    <row r="120" spans="1:16" s="26" customFormat="1" ht="26">
      <c r="A120" s="23" t="s">
        <v>261</v>
      </c>
      <c r="B120" s="70" t="s">
        <v>61</v>
      </c>
      <c r="C120" s="24">
        <v>32</v>
      </c>
      <c r="D120" s="40">
        <v>10.32</v>
      </c>
      <c r="E120" s="41">
        <f>D120*(1-'Bon de commande'!$I$8)</f>
        <v>10.32</v>
      </c>
      <c r="F120" s="40"/>
      <c r="G120" s="40">
        <f t="shared" si="16"/>
        <v>10.32</v>
      </c>
      <c r="H120" s="33"/>
      <c r="I120" s="58"/>
      <c r="J120" s="25" t="s">
        <v>49</v>
      </c>
      <c r="K120" s="71" t="s">
        <v>81</v>
      </c>
      <c r="L120" s="26">
        <f t="shared" si="13"/>
        <v>0</v>
      </c>
      <c r="N120" s="27">
        <f t="shared" si="14"/>
        <v>0</v>
      </c>
      <c r="O120" s="28"/>
      <c r="P120" s="29">
        <f t="shared" si="17"/>
        <v>0</v>
      </c>
    </row>
    <row r="121" spans="1:16" s="26" customFormat="1" ht="26">
      <c r="A121" s="23" t="s">
        <v>388</v>
      </c>
      <c r="B121" s="70" t="s">
        <v>396</v>
      </c>
      <c r="C121" s="24">
        <v>72</v>
      </c>
      <c r="D121" s="40">
        <v>3.96</v>
      </c>
      <c r="E121" s="41"/>
      <c r="F121" s="40"/>
      <c r="G121" s="40"/>
      <c r="H121" s="33"/>
      <c r="I121" s="58"/>
      <c r="J121" s="25" t="s">
        <v>49</v>
      </c>
      <c r="K121" s="71" t="s">
        <v>80</v>
      </c>
      <c r="L121" s="26">
        <f t="shared" si="13"/>
        <v>0</v>
      </c>
      <c r="N121" s="27">
        <f t="shared" si="14"/>
        <v>0</v>
      </c>
      <c r="O121" s="28">
        <f>I121*0.06</f>
        <v>0</v>
      </c>
      <c r="P121" s="29">
        <f t="shared" si="17"/>
        <v>0</v>
      </c>
    </row>
    <row r="122" spans="1:16" s="26" customFormat="1" ht="26">
      <c r="A122" s="23" t="s">
        <v>389</v>
      </c>
      <c r="B122" s="70" t="s">
        <v>396</v>
      </c>
      <c r="C122" s="24">
        <v>32</v>
      </c>
      <c r="D122" s="40">
        <v>7.12</v>
      </c>
      <c r="E122" s="41"/>
      <c r="F122" s="40"/>
      <c r="G122" s="40"/>
      <c r="H122" s="33"/>
      <c r="I122" s="58"/>
      <c r="J122" s="25" t="s">
        <v>49</v>
      </c>
      <c r="K122" s="71" t="s">
        <v>81</v>
      </c>
      <c r="L122" s="26">
        <f t="shared" si="13"/>
        <v>0</v>
      </c>
      <c r="N122" s="27">
        <f t="shared" si="14"/>
        <v>0</v>
      </c>
      <c r="O122" s="28"/>
      <c r="P122" s="29">
        <f t="shared" si="17"/>
        <v>0</v>
      </c>
    </row>
    <row r="123" spans="1:16" s="26" customFormat="1" ht="26">
      <c r="A123" s="23" t="s">
        <v>262</v>
      </c>
      <c r="B123" s="23" t="s">
        <v>123</v>
      </c>
      <c r="C123" s="24">
        <v>72</v>
      </c>
      <c r="D123" s="40">
        <v>3.96</v>
      </c>
      <c r="E123" s="41">
        <f>D123*(1-'Bon de commande'!$I$8)</f>
        <v>3.96</v>
      </c>
      <c r="F123" s="40"/>
      <c r="G123" s="40">
        <f>F123+E123</f>
        <v>3.96</v>
      </c>
      <c r="H123" s="33"/>
      <c r="I123" s="58"/>
      <c r="J123" s="25" t="s">
        <v>49</v>
      </c>
      <c r="K123" s="71" t="s">
        <v>80</v>
      </c>
      <c r="L123" s="26">
        <f t="shared" si="13"/>
        <v>0</v>
      </c>
      <c r="N123" s="27">
        <f t="shared" si="14"/>
        <v>0</v>
      </c>
      <c r="O123" s="28"/>
      <c r="P123" s="29">
        <f t="shared" si="17"/>
        <v>0</v>
      </c>
    </row>
    <row r="124" spans="1:16" s="26" customFormat="1" ht="26">
      <c r="A124" s="23" t="s">
        <v>263</v>
      </c>
      <c r="B124" s="23" t="s">
        <v>123</v>
      </c>
      <c r="C124" s="24">
        <v>32</v>
      </c>
      <c r="D124" s="40">
        <v>7.12</v>
      </c>
      <c r="E124" s="41">
        <f>D124*(1-'Bon de commande'!$I$8)</f>
        <v>7.12</v>
      </c>
      <c r="F124" s="40"/>
      <c r="G124" s="40">
        <f>F124+E124</f>
        <v>7.12</v>
      </c>
      <c r="H124" s="33"/>
      <c r="I124" s="58"/>
      <c r="J124" s="25" t="s">
        <v>49</v>
      </c>
      <c r="K124" s="71" t="s">
        <v>81</v>
      </c>
      <c r="L124" s="26">
        <f t="shared" si="13"/>
        <v>0</v>
      </c>
      <c r="N124" s="27">
        <f t="shared" si="14"/>
        <v>0</v>
      </c>
      <c r="O124" s="28">
        <f>I124*0.06</f>
        <v>0</v>
      </c>
      <c r="P124" s="29">
        <f t="shared" si="17"/>
        <v>0</v>
      </c>
    </row>
    <row r="125" spans="1:16" s="26" customFormat="1" ht="26">
      <c r="A125" s="23" t="s">
        <v>264</v>
      </c>
      <c r="B125" s="23" t="s">
        <v>124</v>
      </c>
      <c r="C125" s="24">
        <v>72</v>
      </c>
      <c r="D125" s="40">
        <v>3.96</v>
      </c>
      <c r="E125" s="41">
        <f>D125*(1-'Bon de commande'!$I$8)</f>
        <v>3.96</v>
      </c>
      <c r="F125" s="40"/>
      <c r="G125" s="40">
        <f>F125+E125</f>
        <v>3.96</v>
      </c>
      <c r="H125" s="33"/>
      <c r="I125" s="58"/>
      <c r="J125" s="25" t="s">
        <v>49</v>
      </c>
      <c r="K125" s="71" t="s">
        <v>80</v>
      </c>
      <c r="L125" s="26">
        <f t="shared" si="13"/>
        <v>0</v>
      </c>
      <c r="N125" s="27">
        <f t="shared" si="14"/>
        <v>0</v>
      </c>
      <c r="O125" s="28">
        <f>I125*0.06</f>
        <v>0</v>
      </c>
      <c r="P125" s="29">
        <f t="shared" si="17"/>
        <v>0</v>
      </c>
    </row>
    <row r="126" spans="1:16" s="26" customFormat="1" ht="26">
      <c r="A126" s="23" t="s">
        <v>265</v>
      </c>
      <c r="B126" s="23" t="s">
        <v>124</v>
      </c>
      <c r="C126" s="24">
        <v>32</v>
      </c>
      <c r="D126" s="40">
        <v>7.12</v>
      </c>
      <c r="E126" s="41"/>
      <c r="F126" s="40"/>
      <c r="G126" s="40">
        <v>7.12</v>
      </c>
      <c r="H126" s="33"/>
      <c r="I126" s="58"/>
      <c r="J126" s="25" t="s">
        <v>49</v>
      </c>
      <c r="K126" s="71" t="s">
        <v>81</v>
      </c>
      <c r="L126" s="26">
        <f t="shared" si="13"/>
        <v>0</v>
      </c>
      <c r="N126" s="27">
        <f t="shared" si="14"/>
        <v>0</v>
      </c>
      <c r="O126" s="28">
        <f>I126*0.06</f>
        <v>0</v>
      </c>
      <c r="P126" s="29">
        <f t="shared" si="17"/>
        <v>0</v>
      </c>
    </row>
    <row r="127" spans="1:16" s="26" customFormat="1" ht="26" hidden="1">
      <c r="A127" s="23" t="s">
        <v>389</v>
      </c>
      <c r="B127" s="70" t="s">
        <v>396</v>
      </c>
      <c r="C127" s="24">
        <v>32</v>
      </c>
      <c r="D127" s="40">
        <v>7.12</v>
      </c>
      <c r="E127" s="41"/>
      <c r="F127" s="40"/>
      <c r="G127" s="40"/>
      <c r="H127" s="33"/>
      <c r="I127" s="58"/>
      <c r="J127" s="25"/>
      <c r="K127" s="25"/>
      <c r="L127" s="26">
        <f t="shared" ref="L127:L170" si="18">H127</f>
        <v>0</v>
      </c>
      <c r="N127" s="27">
        <f t="shared" ref="N127:N179" si="19">H127</f>
        <v>0</v>
      </c>
      <c r="O127" s="28"/>
      <c r="P127" s="29">
        <f t="shared" ref="P127:P188" si="20">(N127*D127)+O127</f>
        <v>0</v>
      </c>
    </row>
    <row r="128" spans="1:16" s="26" customFormat="1" ht="26">
      <c r="A128" s="23" t="s">
        <v>390</v>
      </c>
      <c r="B128" s="70" t="s">
        <v>385</v>
      </c>
      <c r="C128" s="24">
        <v>72</v>
      </c>
      <c r="D128" s="40">
        <v>3.96</v>
      </c>
      <c r="E128" s="41"/>
      <c r="F128" s="40"/>
      <c r="G128" s="40"/>
      <c r="H128" s="33"/>
      <c r="I128" s="58"/>
      <c r="J128" s="25" t="s">
        <v>49</v>
      </c>
      <c r="K128" s="71" t="s">
        <v>80</v>
      </c>
      <c r="L128" s="26">
        <f t="shared" si="18"/>
        <v>0</v>
      </c>
      <c r="N128" s="27">
        <f t="shared" si="19"/>
        <v>0</v>
      </c>
      <c r="O128" s="28"/>
      <c r="P128" s="29">
        <f t="shared" si="20"/>
        <v>0</v>
      </c>
    </row>
    <row r="129" spans="1:16" s="26" customFormat="1" ht="26">
      <c r="A129" s="23" t="s">
        <v>391</v>
      </c>
      <c r="B129" s="70" t="s">
        <v>385</v>
      </c>
      <c r="C129" s="24">
        <v>32</v>
      </c>
      <c r="D129" s="40">
        <v>7.12</v>
      </c>
      <c r="E129" s="41"/>
      <c r="F129" s="40"/>
      <c r="G129" s="40"/>
      <c r="H129" s="33"/>
      <c r="I129" s="58"/>
      <c r="J129" s="25" t="s">
        <v>49</v>
      </c>
      <c r="K129" s="71" t="s">
        <v>81</v>
      </c>
      <c r="L129" s="26">
        <f t="shared" si="18"/>
        <v>0</v>
      </c>
      <c r="N129" s="27">
        <f t="shared" si="19"/>
        <v>0</v>
      </c>
      <c r="O129" s="28"/>
      <c r="P129" s="29">
        <f t="shared" si="20"/>
        <v>0</v>
      </c>
    </row>
    <row r="130" spans="1:16" s="26" customFormat="1" ht="26">
      <c r="A130" s="23" t="s">
        <v>266</v>
      </c>
      <c r="B130" s="23" t="s">
        <v>62</v>
      </c>
      <c r="C130" s="24">
        <v>72</v>
      </c>
      <c r="D130" s="40">
        <v>3.96</v>
      </c>
      <c r="E130" s="41">
        <f>D130*(1-'Bon de commande'!$I$8)</f>
        <v>3.96</v>
      </c>
      <c r="F130" s="40"/>
      <c r="G130" s="40">
        <f>F130+E130</f>
        <v>3.96</v>
      </c>
      <c r="H130" s="33"/>
      <c r="I130" s="58"/>
      <c r="J130" s="25" t="s">
        <v>49</v>
      </c>
      <c r="K130" s="71" t="s">
        <v>80</v>
      </c>
      <c r="L130" s="26">
        <f t="shared" si="18"/>
        <v>0</v>
      </c>
      <c r="N130" s="27">
        <f t="shared" si="19"/>
        <v>0</v>
      </c>
      <c r="O130" s="28"/>
      <c r="P130" s="29">
        <f t="shared" si="20"/>
        <v>0</v>
      </c>
    </row>
    <row r="131" spans="1:16" s="26" customFormat="1" ht="26">
      <c r="A131" s="23" t="s">
        <v>267</v>
      </c>
      <c r="B131" s="23" t="s">
        <v>62</v>
      </c>
      <c r="C131" s="24">
        <v>32</v>
      </c>
      <c r="D131" s="40">
        <v>7.12</v>
      </c>
      <c r="E131" s="41">
        <f>D131*(1-'Bon de commande'!$I$8)</f>
        <v>7.12</v>
      </c>
      <c r="F131" s="40"/>
      <c r="G131" s="40">
        <f>F131+E131</f>
        <v>7.12</v>
      </c>
      <c r="H131" s="33"/>
      <c r="I131" s="58"/>
      <c r="J131" s="25" t="s">
        <v>49</v>
      </c>
      <c r="K131" s="71" t="s">
        <v>81</v>
      </c>
      <c r="L131" s="26">
        <f t="shared" si="18"/>
        <v>0</v>
      </c>
      <c r="N131" s="27">
        <f t="shared" si="19"/>
        <v>0</v>
      </c>
      <c r="O131" s="28"/>
      <c r="P131" s="29">
        <f t="shared" si="20"/>
        <v>0</v>
      </c>
    </row>
    <row r="132" spans="1:16" s="26" customFormat="1" ht="26">
      <c r="A132" s="23" t="s">
        <v>268</v>
      </c>
      <c r="B132" s="23" t="s">
        <v>63</v>
      </c>
      <c r="C132" s="24">
        <v>72</v>
      </c>
      <c r="D132" s="40">
        <v>3.96</v>
      </c>
      <c r="E132" s="41">
        <f>D132*(1-'Bon de commande'!$I$8)</f>
        <v>3.96</v>
      </c>
      <c r="F132" s="40"/>
      <c r="G132" s="40">
        <f>F132+E132</f>
        <v>3.96</v>
      </c>
      <c r="H132" s="33"/>
      <c r="I132" s="58"/>
      <c r="J132" s="25" t="s">
        <v>49</v>
      </c>
      <c r="K132" s="71" t="s">
        <v>80</v>
      </c>
      <c r="L132" s="26">
        <f t="shared" si="18"/>
        <v>0</v>
      </c>
      <c r="N132" s="27">
        <f t="shared" si="19"/>
        <v>0</v>
      </c>
      <c r="O132" s="28">
        <f>I132*0.06</f>
        <v>0</v>
      </c>
      <c r="P132" s="29">
        <f t="shared" si="20"/>
        <v>0</v>
      </c>
    </row>
    <row r="133" spans="1:16" s="26" customFormat="1" ht="26">
      <c r="A133" s="23" t="s">
        <v>269</v>
      </c>
      <c r="B133" s="23" t="s">
        <v>63</v>
      </c>
      <c r="C133" s="24">
        <v>32</v>
      </c>
      <c r="D133" s="40">
        <v>7.12</v>
      </c>
      <c r="E133" s="41">
        <f>D133*(1-'Bon de commande'!$I$8)</f>
        <v>7.12</v>
      </c>
      <c r="F133" s="40"/>
      <c r="G133" s="40">
        <f>F133+E133</f>
        <v>7.12</v>
      </c>
      <c r="H133" s="33"/>
      <c r="I133" s="58"/>
      <c r="J133" s="25" t="s">
        <v>49</v>
      </c>
      <c r="K133" s="71" t="s">
        <v>81</v>
      </c>
      <c r="L133" s="26">
        <f t="shared" si="18"/>
        <v>0</v>
      </c>
      <c r="N133" s="27">
        <f t="shared" si="19"/>
        <v>0</v>
      </c>
      <c r="O133" s="28"/>
      <c r="P133" s="29">
        <f t="shared" si="20"/>
        <v>0</v>
      </c>
    </row>
    <row r="134" spans="1:16" s="26" customFormat="1" ht="26">
      <c r="A134" s="23" t="s">
        <v>270</v>
      </c>
      <c r="B134" s="23" t="s">
        <v>64</v>
      </c>
      <c r="C134" s="24">
        <v>72</v>
      </c>
      <c r="D134" s="40">
        <v>3.96</v>
      </c>
      <c r="E134" s="41">
        <f>D134*(1-'Bon de commande'!$I$8)</f>
        <v>3.96</v>
      </c>
      <c r="F134" s="40"/>
      <c r="G134" s="40">
        <f>F134+E134</f>
        <v>3.96</v>
      </c>
      <c r="H134" s="124"/>
      <c r="I134" s="125"/>
      <c r="J134" s="25" t="s">
        <v>424</v>
      </c>
      <c r="K134" s="71" t="s">
        <v>80</v>
      </c>
      <c r="L134" s="26">
        <f t="shared" si="18"/>
        <v>0</v>
      </c>
      <c r="N134" s="27">
        <f t="shared" si="19"/>
        <v>0</v>
      </c>
      <c r="O134" s="28"/>
      <c r="P134" s="29">
        <f t="shared" si="20"/>
        <v>0</v>
      </c>
    </row>
    <row r="135" spans="1:16" s="26" customFormat="1" ht="26">
      <c r="A135" s="23" t="s">
        <v>271</v>
      </c>
      <c r="B135" s="23" t="s">
        <v>64</v>
      </c>
      <c r="C135" s="24">
        <v>32</v>
      </c>
      <c r="D135" s="40">
        <v>7.21</v>
      </c>
      <c r="E135" s="41"/>
      <c r="F135" s="40"/>
      <c r="G135" s="40"/>
      <c r="H135" s="124"/>
      <c r="I135" s="125"/>
      <c r="J135" s="25" t="s">
        <v>424</v>
      </c>
      <c r="K135" s="71" t="s">
        <v>81</v>
      </c>
      <c r="L135" s="26">
        <f t="shared" si="18"/>
        <v>0</v>
      </c>
      <c r="N135" s="27">
        <f t="shared" si="19"/>
        <v>0</v>
      </c>
      <c r="O135" s="28"/>
      <c r="P135" s="29">
        <f t="shared" si="20"/>
        <v>0</v>
      </c>
    </row>
    <row r="136" spans="1:16" s="26" customFormat="1" ht="26">
      <c r="A136" s="23" t="s">
        <v>272</v>
      </c>
      <c r="B136" s="23" t="s">
        <v>125</v>
      </c>
      <c r="C136" s="24">
        <v>72</v>
      </c>
      <c r="D136" s="40">
        <v>4</v>
      </c>
      <c r="E136" s="41">
        <f>D136*(1-'Bon de commande'!$I$8)</f>
        <v>4</v>
      </c>
      <c r="F136" s="40"/>
      <c r="G136" s="40">
        <f t="shared" ref="G136:G169" si="21">F136+E136</f>
        <v>4</v>
      </c>
      <c r="H136" s="33"/>
      <c r="I136" s="58"/>
      <c r="J136" s="25" t="s">
        <v>49</v>
      </c>
      <c r="K136" s="71" t="s">
        <v>82</v>
      </c>
      <c r="L136" s="26">
        <f t="shared" si="18"/>
        <v>0</v>
      </c>
      <c r="N136" s="27">
        <f t="shared" si="19"/>
        <v>0</v>
      </c>
      <c r="O136" s="28"/>
      <c r="P136" s="29">
        <f t="shared" si="20"/>
        <v>0</v>
      </c>
    </row>
    <row r="137" spans="1:16" s="26" customFormat="1" ht="26">
      <c r="A137" s="23" t="s">
        <v>273</v>
      </c>
      <c r="B137" s="23" t="s">
        <v>125</v>
      </c>
      <c r="C137" s="24">
        <v>32</v>
      </c>
      <c r="D137" s="40">
        <v>8.35</v>
      </c>
      <c r="E137" s="41">
        <f>D137*(1-'Bon de commande'!$I$8)</f>
        <v>8.35</v>
      </c>
      <c r="F137" s="40"/>
      <c r="G137" s="40">
        <f t="shared" si="21"/>
        <v>8.35</v>
      </c>
      <c r="H137" s="33"/>
      <c r="I137" s="58"/>
      <c r="J137" s="25" t="s">
        <v>49</v>
      </c>
      <c r="K137" s="71" t="s">
        <v>81</v>
      </c>
      <c r="L137" s="26">
        <f t="shared" si="18"/>
        <v>0</v>
      </c>
      <c r="N137" s="27">
        <f t="shared" si="19"/>
        <v>0</v>
      </c>
      <c r="O137" s="28">
        <f>I137*0.06</f>
        <v>0</v>
      </c>
      <c r="P137" s="29">
        <f t="shared" si="20"/>
        <v>0</v>
      </c>
    </row>
    <row r="138" spans="1:16" s="26" customFormat="1" ht="26">
      <c r="A138" s="23" t="s">
        <v>274</v>
      </c>
      <c r="B138" s="23" t="s">
        <v>126</v>
      </c>
      <c r="C138" s="24">
        <v>72</v>
      </c>
      <c r="D138" s="40">
        <v>4</v>
      </c>
      <c r="E138" s="41">
        <f>D138*(1-'Bon de commande'!$I$8)</f>
        <v>4</v>
      </c>
      <c r="F138" s="40"/>
      <c r="G138" s="40">
        <f t="shared" si="21"/>
        <v>4</v>
      </c>
      <c r="H138" s="33"/>
      <c r="I138" s="58"/>
      <c r="J138" s="25" t="s">
        <v>49</v>
      </c>
      <c r="K138" s="71" t="s">
        <v>82</v>
      </c>
      <c r="L138" s="26">
        <f t="shared" si="18"/>
        <v>0</v>
      </c>
      <c r="N138" s="27">
        <f t="shared" si="19"/>
        <v>0</v>
      </c>
      <c r="O138" s="28">
        <f>I138*0.06</f>
        <v>0</v>
      </c>
      <c r="P138" s="29">
        <f t="shared" si="20"/>
        <v>0</v>
      </c>
    </row>
    <row r="139" spans="1:16" s="26" customFormat="1" ht="26">
      <c r="A139" s="23" t="s">
        <v>275</v>
      </c>
      <c r="B139" s="23" t="s">
        <v>126</v>
      </c>
      <c r="C139" s="24">
        <v>32</v>
      </c>
      <c r="D139" s="40">
        <v>8.81</v>
      </c>
      <c r="E139" s="41">
        <f>D139*(1-'Bon de commande'!$I$8)</f>
        <v>8.81</v>
      </c>
      <c r="F139" s="40"/>
      <c r="G139" s="40">
        <f t="shared" si="21"/>
        <v>8.81</v>
      </c>
      <c r="H139" s="33"/>
      <c r="I139" s="58"/>
      <c r="J139" s="25" t="s">
        <v>49</v>
      </c>
      <c r="K139" s="71" t="s">
        <v>81</v>
      </c>
      <c r="L139" s="26">
        <f t="shared" si="18"/>
        <v>0</v>
      </c>
      <c r="N139" s="27">
        <f t="shared" si="19"/>
        <v>0</v>
      </c>
      <c r="O139" s="28"/>
      <c r="P139" s="29">
        <f t="shared" si="20"/>
        <v>0</v>
      </c>
    </row>
    <row r="140" spans="1:16" s="26" customFormat="1" ht="26">
      <c r="A140" s="23" t="s">
        <v>277</v>
      </c>
      <c r="B140" s="23" t="s">
        <v>127</v>
      </c>
      <c r="C140" s="24">
        <v>72</v>
      </c>
      <c r="D140" s="40">
        <v>4</v>
      </c>
      <c r="E140" s="41">
        <f>D140*(1-'Bon de commande'!$I$8)</f>
        <v>4</v>
      </c>
      <c r="F140" s="40"/>
      <c r="G140" s="40">
        <f t="shared" si="21"/>
        <v>4</v>
      </c>
      <c r="H140" s="124"/>
      <c r="I140" s="125"/>
      <c r="J140" s="25" t="s">
        <v>425</v>
      </c>
      <c r="K140" s="71" t="s">
        <v>82</v>
      </c>
      <c r="L140" s="26">
        <f t="shared" si="18"/>
        <v>0</v>
      </c>
      <c r="N140" s="27">
        <f t="shared" si="19"/>
        <v>0</v>
      </c>
      <c r="O140" s="28"/>
      <c r="P140" s="29">
        <f t="shared" si="20"/>
        <v>0</v>
      </c>
    </row>
    <row r="141" spans="1:16" s="26" customFormat="1" ht="26">
      <c r="A141" s="23" t="s">
        <v>276</v>
      </c>
      <c r="B141" s="23" t="s">
        <v>127</v>
      </c>
      <c r="C141" s="24">
        <v>32</v>
      </c>
      <c r="D141" s="40">
        <v>8.75</v>
      </c>
      <c r="E141" s="41">
        <f>D141*(1-'Bon de commande'!$I$8)</f>
        <v>8.75</v>
      </c>
      <c r="F141" s="40"/>
      <c r="G141" s="40">
        <f t="shared" si="21"/>
        <v>8.75</v>
      </c>
      <c r="H141" s="33"/>
      <c r="I141" s="58"/>
      <c r="J141" s="25" t="s">
        <v>49</v>
      </c>
      <c r="K141" s="71" t="s">
        <v>81</v>
      </c>
      <c r="L141" s="26">
        <f t="shared" si="18"/>
        <v>0</v>
      </c>
      <c r="N141" s="27">
        <f t="shared" si="19"/>
        <v>0</v>
      </c>
      <c r="O141" s="28">
        <f>I141*0.06</f>
        <v>0</v>
      </c>
      <c r="P141" s="29">
        <f t="shared" si="20"/>
        <v>0</v>
      </c>
    </row>
    <row r="142" spans="1:16" s="26" customFormat="1" ht="26">
      <c r="A142" s="23" t="s">
        <v>278</v>
      </c>
      <c r="B142" s="23" t="s">
        <v>128</v>
      </c>
      <c r="C142" s="24">
        <v>72</v>
      </c>
      <c r="D142" s="40">
        <v>4</v>
      </c>
      <c r="E142" s="41">
        <f>D142*(1-'Bon de commande'!$I$8)</f>
        <v>4</v>
      </c>
      <c r="F142" s="40"/>
      <c r="G142" s="40">
        <f t="shared" si="21"/>
        <v>4</v>
      </c>
      <c r="H142" s="33"/>
      <c r="I142" s="58"/>
      <c r="J142" s="25" t="s">
        <v>49</v>
      </c>
      <c r="K142" s="71" t="s">
        <v>82</v>
      </c>
      <c r="L142" s="26">
        <f t="shared" si="18"/>
        <v>0</v>
      </c>
      <c r="N142" s="27">
        <f t="shared" si="19"/>
        <v>0</v>
      </c>
      <c r="O142" s="28"/>
      <c r="P142" s="29">
        <f t="shared" si="20"/>
        <v>0</v>
      </c>
    </row>
    <row r="143" spans="1:16" s="26" customFormat="1" ht="26">
      <c r="A143" s="23" t="s">
        <v>279</v>
      </c>
      <c r="B143" s="23" t="s">
        <v>128</v>
      </c>
      <c r="C143" s="24">
        <v>32</v>
      </c>
      <c r="D143" s="40">
        <v>8.35</v>
      </c>
      <c r="E143" s="41">
        <f>D143*(1-'Bon de commande'!$I$8)</f>
        <v>8.35</v>
      </c>
      <c r="F143" s="40"/>
      <c r="G143" s="40">
        <f t="shared" si="21"/>
        <v>8.35</v>
      </c>
      <c r="H143" s="33"/>
      <c r="I143" s="58"/>
      <c r="J143" s="25" t="s">
        <v>49</v>
      </c>
      <c r="K143" s="71" t="s">
        <v>81</v>
      </c>
      <c r="L143" s="26">
        <f t="shared" si="18"/>
        <v>0</v>
      </c>
      <c r="N143" s="27">
        <f t="shared" si="19"/>
        <v>0</v>
      </c>
      <c r="O143" s="28"/>
      <c r="P143" s="29">
        <f t="shared" si="20"/>
        <v>0</v>
      </c>
    </row>
    <row r="144" spans="1:16" s="26" customFormat="1" ht="26">
      <c r="A144" s="23" t="s">
        <v>280</v>
      </c>
      <c r="B144" s="23" t="s">
        <v>65</v>
      </c>
      <c r="C144" s="24">
        <v>72</v>
      </c>
      <c r="D144" s="40">
        <v>2.6</v>
      </c>
      <c r="E144" s="41">
        <f>D144*(1-'Bon de commande'!$I$8)</f>
        <v>2.6</v>
      </c>
      <c r="F144" s="40"/>
      <c r="G144" s="40">
        <f t="shared" si="21"/>
        <v>2.6</v>
      </c>
      <c r="H144" s="33"/>
      <c r="I144" s="58"/>
      <c r="J144" s="25" t="s">
        <v>49</v>
      </c>
      <c r="K144" s="71" t="s">
        <v>82</v>
      </c>
      <c r="L144" s="26">
        <f t="shared" si="18"/>
        <v>0</v>
      </c>
      <c r="N144" s="27">
        <f t="shared" si="19"/>
        <v>0</v>
      </c>
      <c r="O144" s="28"/>
      <c r="P144" s="29">
        <f t="shared" si="20"/>
        <v>0</v>
      </c>
    </row>
    <row r="145" spans="1:16" s="26" customFormat="1" ht="26">
      <c r="A145" s="23" t="s">
        <v>281</v>
      </c>
      <c r="B145" s="23" t="s">
        <v>65</v>
      </c>
      <c r="C145" s="24">
        <v>32</v>
      </c>
      <c r="D145" s="40">
        <v>5.73</v>
      </c>
      <c r="E145" s="41">
        <f>D145*(1-'Bon de commande'!$I$8)</f>
        <v>5.73</v>
      </c>
      <c r="F145" s="40"/>
      <c r="G145" s="40">
        <f t="shared" si="21"/>
        <v>5.73</v>
      </c>
      <c r="H145" s="33"/>
      <c r="I145" s="58"/>
      <c r="J145" s="25" t="s">
        <v>49</v>
      </c>
      <c r="K145" s="71" t="s">
        <v>81</v>
      </c>
      <c r="L145" s="26">
        <f t="shared" si="18"/>
        <v>0</v>
      </c>
      <c r="N145" s="27">
        <f t="shared" si="19"/>
        <v>0</v>
      </c>
      <c r="O145" s="28">
        <f>I145*0.06</f>
        <v>0</v>
      </c>
      <c r="P145" s="29">
        <f t="shared" si="20"/>
        <v>0</v>
      </c>
    </row>
    <row r="146" spans="1:16" s="26" customFormat="1" ht="26">
      <c r="A146" s="23" t="s">
        <v>282</v>
      </c>
      <c r="B146" s="23" t="s">
        <v>66</v>
      </c>
      <c r="C146" s="24">
        <v>72</v>
      </c>
      <c r="D146" s="40">
        <v>4</v>
      </c>
      <c r="E146" s="41">
        <f>D146*(1-'Bon de commande'!$I$8)</f>
        <v>4</v>
      </c>
      <c r="F146" s="40"/>
      <c r="G146" s="40">
        <f t="shared" si="21"/>
        <v>4</v>
      </c>
      <c r="H146" s="33"/>
      <c r="I146" s="58"/>
      <c r="J146" s="25" t="s">
        <v>49</v>
      </c>
      <c r="K146" s="71" t="s">
        <v>82</v>
      </c>
      <c r="L146" s="26">
        <f t="shared" si="18"/>
        <v>0</v>
      </c>
      <c r="N146" s="27">
        <f t="shared" si="19"/>
        <v>0</v>
      </c>
      <c r="O146" s="28">
        <f>I146*0.06</f>
        <v>0</v>
      </c>
      <c r="P146" s="29">
        <f t="shared" si="20"/>
        <v>0</v>
      </c>
    </row>
    <row r="147" spans="1:16" s="26" customFormat="1" ht="26">
      <c r="A147" s="23" t="s">
        <v>283</v>
      </c>
      <c r="B147" s="23" t="s">
        <v>66</v>
      </c>
      <c r="C147" s="24">
        <v>32</v>
      </c>
      <c r="D147" s="40">
        <v>7.66</v>
      </c>
      <c r="E147" s="41">
        <f>D147*(1-'Bon de commande'!$I$8)</f>
        <v>7.66</v>
      </c>
      <c r="F147" s="40"/>
      <c r="G147" s="40">
        <f t="shared" si="21"/>
        <v>7.66</v>
      </c>
      <c r="H147" s="33"/>
      <c r="I147" s="58"/>
      <c r="J147" s="25" t="s">
        <v>49</v>
      </c>
      <c r="K147" s="71" t="s">
        <v>81</v>
      </c>
      <c r="L147" s="26">
        <f t="shared" si="18"/>
        <v>0</v>
      </c>
      <c r="N147" s="27">
        <f t="shared" si="19"/>
        <v>0</v>
      </c>
      <c r="O147" s="28"/>
      <c r="P147" s="29">
        <f t="shared" si="20"/>
        <v>0</v>
      </c>
    </row>
    <row r="148" spans="1:16" s="26" customFormat="1" ht="26">
      <c r="A148" s="23" t="s">
        <v>284</v>
      </c>
      <c r="B148" s="23" t="s">
        <v>129</v>
      </c>
      <c r="C148" s="24">
        <v>72</v>
      </c>
      <c r="D148" s="40">
        <v>1.42</v>
      </c>
      <c r="E148" s="41">
        <f>D148*(1-'Bon de commande'!$I$8)</f>
        <v>1.42</v>
      </c>
      <c r="F148" s="40"/>
      <c r="G148" s="40">
        <f t="shared" si="21"/>
        <v>1.42</v>
      </c>
      <c r="H148" s="33"/>
      <c r="I148" s="58"/>
      <c r="J148" s="25" t="s">
        <v>49</v>
      </c>
      <c r="K148" s="71" t="s">
        <v>80</v>
      </c>
      <c r="L148" s="26">
        <f t="shared" si="18"/>
        <v>0</v>
      </c>
      <c r="N148" s="27">
        <f t="shared" si="19"/>
        <v>0</v>
      </c>
      <c r="O148" s="28"/>
      <c r="P148" s="29">
        <f t="shared" si="20"/>
        <v>0</v>
      </c>
    </row>
    <row r="149" spans="1:16" s="26" customFormat="1" ht="26">
      <c r="A149" s="23" t="s">
        <v>285</v>
      </c>
      <c r="B149" s="23" t="s">
        <v>129</v>
      </c>
      <c r="C149" s="24">
        <v>32</v>
      </c>
      <c r="D149" s="40">
        <v>4.13</v>
      </c>
      <c r="E149" s="41">
        <f>D149*(1-'Bon de commande'!$I$8)</f>
        <v>4.13</v>
      </c>
      <c r="F149" s="40"/>
      <c r="G149" s="40">
        <f t="shared" si="21"/>
        <v>4.13</v>
      </c>
      <c r="H149" s="33"/>
      <c r="I149" s="58"/>
      <c r="J149" s="25" t="s">
        <v>49</v>
      </c>
      <c r="K149" s="71" t="s">
        <v>81</v>
      </c>
      <c r="L149" s="26">
        <f t="shared" si="18"/>
        <v>0</v>
      </c>
      <c r="N149" s="27">
        <f t="shared" si="19"/>
        <v>0</v>
      </c>
      <c r="O149" s="28"/>
      <c r="P149" s="29">
        <f t="shared" si="20"/>
        <v>0</v>
      </c>
    </row>
    <row r="150" spans="1:16" s="26" customFormat="1" ht="26">
      <c r="A150" s="23" t="s">
        <v>408</v>
      </c>
      <c r="B150" s="23" t="s">
        <v>407</v>
      </c>
      <c r="C150" s="24">
        <v>72</v>
      </c>
      <c r="D150" s="40">
        <v>3.14</v>
      </c>
      <c r="E150" s="41"/>
      <c r="F150" s="40"/>
      <c r="G150" s="40"/>
      <c r="H150" s="33"/>
      <c r="I150" s="58"/>
      <c r="J150" s="25" t="s">
        <v>49</v>
      </c>
      <c r="K150" s="71" t="s">
        <v>80</v>
      </c>
      <c r="L150" s="26">
        <f t="shared" si="18"/>
        <v>0</v>
      </c>
      <c r="N150" s="27">
        <f t="shared" si="19"/>
        <v>0</v>
      </c>
      <c r="O150" s="28"/>
      <c r="P150" s="29">
        <f t="shared" si="20"/>
        <v>0</v>
      </c>
    </row>
    <row r="151" spans="1:16" s="26" customFormat="1" ht="26">
      <c r="A151" s="23" t="s">
        <v>409</v>
      </c>
      <c r="B151" s="23" t="s">
        <v>407</v>
      </c>
      <c r="C151" s="24">
        <v>32</v>
      </c>
      <c r="D151" s="40">
        <v>5</v>
      </c>
      <c r="E151" s="41"/>
      <c r="F151" s="40"/>
      <c r="G151" s="40"/>
      <c r="H151" s="33"/>
      <c r="I151" s="58"/>
      <c r="J151" s="25" t="s">
        <v>49</v>
      </c>
      <c r="K151" s="71" t="s">
        <v>81</v>
      </c>
      <c r="L151" s="26">
        <f t="shared" si="18"/>
        <v>0</v>
      </c>
      <c r="N151" s="27">
        <f t="shared" si="19"/>
        <v>0</v>
      </c>
      <c r="O151" s="28"/>
      <c r="P151" s="29">
        <f t="shared" si="20"/>
        <v>0</v>
      </c>
    </row>
    <row r="152" spans="1:16" s="26" customFormat="1" ht="26">
      <c r="A152" s="23" t="s">
        <v>286</v>
      </c>
      <c r="B152" s="23" t="s">
        <v>130</v>
      </c>
      <c r="C152" s="24">
        <v>72</v>
      </c>
      <c r="D152" s="40">
        <v>4.4400000000000004</v>
      </c>
      <c r="E152" s="41">
        <f>D152*(1-'Bon de commande'!$I$8)</f>
        <v>4.4400000000000004</v>
      </c>
      <c r="F152" s="40"/>
      <c r="G152" s="40">
        <f t="shared" si="21"/>
        <v>4.4400000000000004</v>
      </c>
      <c r="H152" s="33"/>
      <c r="I152" s="58"/>
      <c r="J152" s="25" t="s">
        <v>49</v>
      </c>
      <c r="K152" s="71" t="s">
        <v>80</v>
      </c>
      <c r="L152" s="26">
        <f t="shared" si="18"/>
        <v>0</v>
      </c>
      <c r="N152" s="27">
        <f t="shared" si="19"/>
        <v>0</v>
      </c>
      <c r="O152" s="28">
        <f>I152*0.06</f>
        <v>0</v>
      </c>
      <c r="P152" s="29">
        <f t="shared" si="20"/>
        <v>0</v>
      </c>
    </row>
    <row r="153" spans="1:16" s="26" customFormat="1" ht="26">
      <c r="A153" s="23" t="s">
        <v>287</v>
      </c>
      <c r="B153" s="23" t="s">
        <v>130</v>
      </c>
      <c r="C153" s="24">
        <v>32</v>
      </c>
      <c r="D153" s="40">
        <v>7.66</v>
      </c>
      <c r="E153" s="41">
        <f>D153*(1-'Bon de commande'!$I$8)</f>
        <v>7.66</v>
      </c>
      <c r="F153" s="40"/>
      <c r="G153" s="40">
        <f t="shared" si="21"/>
        <v>7.66</v>
      </c>
      <c r="H153" s="33"/>
      <c r="I153" s="58"/>
      <c r="J153" s="25" t="s">
        <v>49</v>
      </c>
      <c r="K153" s="71" t="s">
        <v>81</v>
      </c>
      <c r="L153" s="26">
        <f t="shared" si="18"/>
        <v>0</v>
      </c>
      <c r="N153" s="27">
        <f t="shared" si="19"/>
        <v>0</v>
      </c>
      <c r="O153" s="28"/>
      <c r="P153" s="29">
        <f t="shared" si="20"/>
        <v>0</v>
      </c>
    </row>
    <row r="154" spans="1:16" s="26" customFormat="1" ht="26">
      <c r="A154" s="23" t="s">
        <v>288</v>
      </c>
      <c r="B154" s="23" t="s">
        <v>131</v>
      </c>
      <c r="C154" s="24">
        <v>72</v>
      </c>
      <c r="D154" s="40">
        <v>1.66</v>
      </c>
      <c r="E154" s="41">
        <f>D154*(1-'Bon de commande'!$I$8)</f>
        <v>1.66</v>
      </c>
      <c r="F154" s="40"/>
      <c r="G154" s="40">
        <f t="shared" si="21"/>
        <v>1.66</v>
      </c>
      <c r="H154" s="33"/>
      <c r="I154" s="58"/>
      <c r="J154" s="25" t="s">
        <v>49</v>
      </c>
      <c r="K154" s="71" t="s">
        <v>80</v>
      </c>
      <c r="L154" s="26">
        <f t="shared" si="18"/>
        <v>0</v>
      </c>
      <c r="N154" s="27">
        <f t="shared" si="19"/>
        <v>0</v>
      </c>
      <c r="O154" s="28"/>
      <c r="P154" s="29">
        <f t="shared" si="20"/>
        <v>0</v>
      </c>
    </row>
    <row r="155" spans="1:16" s="26" customFormat="1" ht="26">
      <c r="A155" s="23" t="s">
        <v>289</v>
      </c>
      <c r="B155" s="23" t="s">
        <v>131</v>
      </c>
      <c r="C155" s="24">
        <v>32</v>
      </c>
      <c r="D155" s="40">
        <v>2.84</v>
      </c>
      <c r="E155" s="41">
        <f>D155*(1-'Bon de commande'!$I$8)</f>
        <v>2.84</v>
      </c>
      <c r="F155" s="40"/>
      <c r="G155" s="40">
        <f t="shared" si="21"/>
        <v>2.84</v>
      </c>
      <c r="H155" s="33"/>
      <c r="I155" s="58"/>
      <c r="J155" s="25" t="s">
        <v>49</v>
      </c>
      <c r="K155" s="71" t="s">
        <v>81</v>
      </c>
      <c r="L155" s="26">
        <f t="shared" si="18"/>
        <v>0</v>
      </c>
      <c r="N155" s="27">
        <f t="shared" si="19"/>
        <v>0</v>
      </c>
      <c r="O155" s="28">
        <f>I155*0.06</f>
        <v>0</v>
      </c>
      <c r="P155" s="29">
        <f t="shared" si="20"/>
        <v>0</v>
      </c>
    </row>
    <row r="156" spans="1:16" s="26" customFormat="1" ht="26">
      <c r="A156" s="23" t="s">
        <v>290</v>
      </c>
      <c r="B156" s="23" t="s">
        <v>67</v>
      </c>
      <c r="C156" s="24">
        <v>72</v>
      </c>
      <c r="D156" s="40">
        <v>3.53</v>
      </c>
      <c r="E156" s="41">
        <f>D156*(1-'Bon de commande'!$I$8)</f>
        <v>3.53</v>
      </c>
      <c r="F156" s="40"/>
      <c r="G156" s="40">
        <f t="shared" si="21"/>
        <v>3.53</v>
      </c>
      <c r="H156" s="33"/>
      <c r="I156" s="58"/>
      <c r="J156" s="25" t="s">
        <v>49</v>
      </c>
      <c r="K156" s="71" t="s">
        <v>80</v>
      </c>
      <c r="L156" s="26">
        <f t="shared" si="18"/>
        <v>0</v>
      </c>
      <c r="N156" s="27">
        <f t="shared" si="19"/>
        <v>0</v>
      </c>
      <c r="O156" s="28">
        <f>I156*0.06</f>
        <v>0</v>
      </c>
      <c r="P156" s="29">
        <f t="shared" si="20"/>
        <v>0</v>
      </c>
    </row>
    <row r="157" spans="1:16" s="26" customFormat="1" ht="26">
      <c r="A157" s="23" t="s">
        <v>291</v>
      </c>
      <c r="B157" s="23" t="s">
        <v>67</v>
      </c>
      <c r="C157" s="24">
        <v>32</v>
      </c>
      <c r="D157" s="40">
        <v>6.03</v>
      </c>
      <c r="E157" s="41">
        <f>D157*(1-'Bon de commande'!$I$8)</f>
        <v>6.03</v>
      </c>
      <c r="F157" s="40"/>
      <c r="G157" s="40">
        <f t="shared" si="21"/>
        <v>6.03</v>
      </c>
      <c r="H157" s="33"/>
      <c r="I157" s="58"/>
      <c r="J157" s="25" t="s">
        <v>49</v>
      </c>
      <c r="K157" s="71" t="s">
        <v>81</v>
      </c>
      <c r="L157" s="26">
        <f t="shared" si="18"/>
        <v>0</v>
      </c>
      <c r="N157" s="27">
        <f t="shared" si="19"/>
        <v>0</v>
      </c>
      <c r="O157" s="28"/>
      <c r="P157" s="29">
        <f t="shared" si="20"/>
        <v>0</v>
      </c>
    </row>
    <row r="158" spans="1:16" s="26" customFormat="1" ht="26">
      <c r="A158" s="23" t="s">
        <v>292</v>
      </c>
      <c r="B158" s="23" t="s">
        <v>132</v>
      </c>
      <c r="C158" s="24">
        <v>72</v>
      </c>
      <c r="D158" s="40">
        <v>4.75</v>
      </c>
      <c r="E158" s="41">
        <f>D158*(1-'Bon de commande'!$I$8)</f>
        <v>4.75</v>
      </c>
      <c r="F158" s="40"/>
      <c r="G158" s="40">
        <f t="shared" si="21"/>
        <v>4.75</v>
      </c>
      <c r="H158" s="33"/>
      <c r="I158" s="58"/>
      <c r="J158" s="25" t="s">
        <v>49</v>
      </c>
      <c r="K158" s="71" t="s">
        <v>80</v>
      </c>
      <c r="L158" s="26">
        <f t="shared" si="18"/>
        <v>0</v>
      </c>
      <c r="N158" s="27">
        <f t="shared" si="19"/>
        <v>0</v>
      </c>
      <c r="O158" s="28"/>
      <c r="P158" s="29">
        <f t="shared" si="20"/>
        <v>0</v>
      </c>
    </row>
    <row r="159" spans="1:16" s="26" customFormat="1" ht="26">
      <c r="A159" s="23" t="s">
        <v>293</v>
      </c>
      <c r="B159" s="23" t="s">
        <v>132</v>
      </c>
      <c r="C159" s="24">
        <v>32</v>
      </c>
      <c r="D159" s="40">
        <v>7.65</v>
      </c>
      <c r="E159" s="41">
        <f>D159*(1-'Bon de commande'!$I$8)</f>
        <v>7.65</v>
      </c>
      <c r="F159" s="40"/>
      <c r="G159" s="40">
        <f t="shared" si="21"/>
        <v>7.65</v>
      </c>
      <c r="H159" s="33"/>
      <c r="I159" s="58"/>
      <c r="J159" s="25" t="s">
        <v>49</v>
      </c>
      <c r="K159" s="71" t="s">
        <v>81</v>
      </c>
      <c r="L159" s="26">
        <f t="shared" si="18"/>
        <v>0</v>
      </c>
      <c r="N159" s="27">
        <f t="shared" si="19"/>
        <v>0</v>
      </c>
      <c r="O159" s="28">
        <f>I159*0.06</f>
        <v>0</v>
      </c>
      <c r="P159" s="29">
        <f t="shared" si="20"/>
        <v>0</v>
      </c>
    </row>
    <row r="160" spans="1:16" s="26" customFormat="1" ht="26">
      <c r="A160" s="23" t="s">
        <v>168</v>
      </c>
      <c r="B160" s="23" t="s">
        <v>133</v>
      </c>
      <c r="C160" s="24">
        <v>72</v>
      </c>
      <c r="D160" s="40">
        <v>2.46</v>
      </c>
      <c r="E160" s="41">
        <f>D160*(1-'Bon de commande'!$I$8)</f>
        <v>2.46</v>
      </c>
      <c r="F160" s="40"/>
      <c r="G160" s="40">
        <f t="shared" si="21"/>
        <v>2.46</v>
      </c>
      <c r="H160" s="33"/>
      <c r="I160" s="58"/>
      <c r="J160" s="25" t="s">
        <v>49</v>
      </c>
      <c r="K160" s="71" t="s">
        <v>80</v>
      </c>
      <c r="L160" s="26">
        <f t="shared" si="18"/>
        <v>0</v>
      </c>
      <c r="N160" s="27">
        <f t="shared" si="19"/>
        <v>0</v>
      </c>
      <c r="O160" s="28">
        <f>I160*0.06</f>
        <v>0</v>
      </c>
      <c r="P160" s="29">
        <f t="shared" si="20"/>
        <v>0</v>
      </c>
    </row>
    <row r="161" spans="1:16" s="26" customFormat="1" ht="26">
      <c r="A161" s="23" t="s">
        <v>294</v>
      </c>
      <c r="B161" s="23" t="s">
        <v>133</v>
      </c>
      <c r="C161" s="24">
        <v>32</v>
      </c>
      <c r="D161" s="40">
        <v>3.87</v>
      </c>
      <c r="E161" s="41">
        <f>D161*(1-'Bon de commande'!$I$8)</f>
        <v>3.87</v>
      </c>
      <c r="F161" s="40"/>
      <c r="G161" s="40">
        <f t="shared" si="21"/>
        <v>3.87</v>
      </c>
      <c r="H161" s="33"/>
      <c r="I161" s="58"/>
      <c r="J161" s="25" t="s">
        <v>49</v>
      </c>
      <c r="K161" s="71" t="s">
        <v>81</v>
      </c>
      <c r="L161" s="26">
        <f t="shared" si="18"/>
        <v>0</v>
      </c>
      <c r="N161" s="27">
        <f t="shared" si="19"/>
        <v>0</v>
      </c>
      <c r="O161" s="28"/>
      <c r="P161" s="29">
        <f t="shared" si="20"/>
        <v>0</v>
      </c>
    </row>
    <row r="162" spans="1:16" s="26" customFormat="1" ht="26">
      <c r="A162" s="23" t="s">
        <v>295</v>
      </c>
      <c r="B162" s="23" t="s">
        <v>134</v>
      </c>
      <c r="C162" s="24">
        <v>72</v>
      </c>
      <c r="D162" s="40">
        <v>2.46</v>
      </c>
      <c r="E162" s="41">
        <f>D162*(1-'Bon de commande'!$I$8)</f>
        <v>2.46</v>
      </c>
      <c r="F162" s="40"/>
      <c r="G162" s="40">
        <f t="shared" si="21"/>
        <v>2.46</v>
      </c>
      <c r="H162" s="33"/>
      <c r="I162" s="58"/>
      <c r="J162" s="25" t="s">
        <v>49</v>
      </c>
      <c r="K162" s="71" t="s">
        <v>80</v>
      </c>
      <c r="L162" s="26">
        <f t="shared" si="18"/>
        <v>0</v>
      </c>
      <c r="N162" s="27">
        <f t="shared" si="19"/>
        <v>0</v>
      </c>
      <c r="O162" s="28"/>
      <c r="P162" s="29">
        <f t="shared" si="20"/>
        <v>0</v>
      </c>
    </row>
    <row r="163" spans="1:16" s="26" customFormat="1" ht="26">
      <c r="A163" s="23" t="s">
        <v>296</v>
      </c>
      <c r="B163" s="23" t="s">
        <v>134</v>
      </c>
      <c r="C163" s="24">
        <v>32</v>
      </c>
      <c r="D163" s="40">
        <v>3.87</v>
      </c>
      <c r="E163" s="41">
        <f>D163*(1-'Bon de commande'!$I$8)</f>
        <v>3.87</v>
      </c>
      <c r="F163" s="40"/>
      <c r="G163" s="40">
        <f t="shared" si="21"/>
        <v>3.87</v>
      </c>
      <c r="H163" s="33"/>
      <c r="I163" s="58"/>
      <c r="J163" s="25" t="s">
        <v>49</v>
      </c>
      <c r="K163" s="71" t="s">
        <v>81</v>
      </c>
      <c r="L163" s="26">
        <f t="shared" si="18"/>
        <v>0</v>
      </c>
      <c r="N163" s="27">
        <f t="shared" si="19"/>
        <v>0</v>
      </c>
      <c r="O163" s="28">
        <f>I163*0.06</f>
        <v>0</v>
      </c>
      <c r="P163" s="29">
        <f t="shared" si="20"/>
        <v>0</v>
      </c>
    </row>
    <row r="164" spans="1:16" s="26" customFormat="1" ht="26">
      <c r="A164" s="23" t="s">
        <v>297</v>
      </c>
      <c r="B164" s="23" t="s">
        <v>135</v>
      </c>
      <c r="C164" s="24">
        <v>72</v>
      </c>
      <c r="D164" s="40">
        <v>2.46</v>
      </c>
      <c r="E164" s="41">
        <f>D164*(1-'Bon de commande'!$I$8)</f>
        <v>2.46</v>
      </c>
      <c r="F164" s="40"/>
      <c r="G164" s="40">
        <f t="shared" si="21"/>
        <v>2.46</v>
      </c>
      <c r="H164" s="33"/>
      <c r="I164" s="58"/>
      <c r="J164" s="25" t="s">
        <v>49</v>
      </c>
      <c r="K164" s="71" t="s">
        <v>80</v>
      </c>
      <c r="L164" s="26">
        <f t="shared" si="18"/>
        <v>0</v>
      </c>
      <c r="N164" s="27">
        <f t="shared" si="19"/>
        <v>0</v>
      </c>
      <c r="O164" s="28">
        <f>I164*0.06</f>
        <v>0</v>
      </c>
      <c r="P164" s="29">
        <f t="shared" si="20"/>
        <v>0</v>
      </c>
    </row>
    <row r="165" spans="1:16" s="26" customFormat="1" ht="26">
      <c r="A165" s="23" t="s">
        <v>298</v>
      </c>
      <c r="B165" s="23" t="s">
        <v>135</v>
      </c>
      <c r="C165" s="24">
        <v>32</v>
      </c>
      <c r="D165" s="40">
        <v>3.87</v>
      </c>
      <c r="E165" s="41">
        <f>D165*(1-'Bon de commande'!$I$8)</f>
        <v>3.87</v>
      </c>
      <c r="F165" s="40"/>
      <c r="G165" s="40">
        <f t="shared" si="21"/>
        <v>3.87</v>
      </c>
      <c r="H165" s="33"/>
      <c r="I165" s="58"/>
      <c r="J165" s="25" t="s">
        <v>49</v>
      </c>
      <c r="K165" s="71" t="s">
        <v>81</v>
      </c>
      <c r="L165" s="26">
        <f t="shared" si="18"/>
        <v>0</v>
      </c>
      <c r="N165" s="27">
        <f t="shared" si="19"/>
        <v>0</v>
      </c>
      <c r="O165" s="28"/>
      <c r="P165" s="29">
        <f t="shared" si="20"/>
        <v>0</v>
      </c>
    </row>
    <row r="166" spans="1:16" s="26" customFormat="1" ht="26">
      <c r="A166" s="23" t="s">
        <v>299</v>
      </c>
      <c r="B166" s="23" t="s">
        <v>136</v>
      </c>
      <c r="C166" s="24">
        <v>72</v>
      </c>
      <c r="D166" s="40">
        <v>2.46</v>
      </c>
      <c r="E166" s="41">
        <f>D166*(1-'Bon de commande'!$I$8)</f>
        <v>2.46</v>
      </c>
      <c r="F166" s="40"/>
      <c r="G166" s="40">
        <f t="shared" si="21"/>
        <v>2.46</v>
      </c>
      <c r="H166" s="33"/>
      <c r="I166" s="58"/>
      <c r="J166" s="25" t="s">
        <v>49</v>
      </c>
      <c r="K166" s="71" t="s">
        <v>80</v>
      </c>
      <c r="L166" s="26">
        <f t="shared" si="18"/>
        <v>0</v>
      </c>
      <c r="N166" s="27">
        <f t="shared" si="19"/>
        <v>0</v>
      </c>
      <c r="O166" s="28"/>
      <c r="P166" s="29">
        <f t="shared" si="20"/>
        <v>0</v>
      </c>
    </row>
    <row r="167" spans="1:16" s="26" customFormat="1" ht="26">
      <c r="A167" s="23" t="s">
        <v>300</v>
      </c>
      <c r="B167" s="23" t="s">
        <v>136</v>
      </c>
      <c r="C167" s="24">
        <v>32</v>
      </c>
      <c r="D167" s="40">
        <v>3.87</v>
      </c>
      <c r="E167" s="41">
        <f>D167*(1-'Bon de commande'!$I$8)</f>
        <v>3.87</v>
      </c>
      <c r="F167" s="40"/>
      <c r="G167" s="40">
        <f t="shared" si="21"/>
        <v>3.87</v>
      </c>
      <c r="H167" s="33"/>
      <c r="I167" s="58"/>
      <c r="J167" s="25" t="s">
        <v>49</v>
      </c>
      <c r="K167" s="71" t="s">
        <v>81</v>
      </c>
      <c r="L167" s="26">
        <f t="shared" si="18"/>
        <v>0</v>
      </c>
      <c r="N167" s="27">
        <f t="shared" si="19"/>
        <v>0</v>
      </c>
      <c r="O167" s="28">
        <f>I167*0.06</f>
        <v>0</v>
      </c>
      <c r="P167" s="29">
        <f t="shared" si="20"/>
        <v>0</v>
      </c>
    </row>
    <row r="168" spans="1:16" s="26" customFormat="1" ht="26">
      <c r="A168" s="23" t="s">
        <v>301</v>
      </c>
      <c r="B168" s="23" t="s">
        <v>137</v>
      </c>
      <c r="C168" s="24">
        <v>72</v>
      </c>
      <c r="D168" s="40">
        <v>2.46</v>
      </c>
      <c r="E168" s="41">
        <f>D168*(1-'Bon de commande'!$I$8)</f>
        <v>2.46</v>
      </c>
      <c r="F168" s="40"/>
      <c r="G168" s="40">
        <f t="shared" si="21"/>
        <v>2.46</v>
      </c>
      <c r="H168" s="33"/>
      <c r="I168" s="58"/>
      <c r="J168" s="25" t="s">
        <v>49</v>
      </c>
      <c r="K168" s="71" t="s">
        <v>80</v>
      </c>
      <c r="L168" s="26">
        <f t="shared" si="18"/>
        <v>0</v>
      </c>
      <c r="N168" s="27">
        <f t="shared" si="19"/>
        <v>0</v>
      </c>
      <c r="O168" s="28">
        <f>I168*0.06</f>
        <v>0</v>
      </c>
      <c r="P168" s="29">
        <f t="shared" si="20"/>
        <v>0</v>
      </c>
    </row>
    <row r="169" spans="1:16" s="26" customFormat="1" ht="26">
      <c r="A169" s="23" t="s">
        <v>302</v>
      </c>
      <c r="B169" s="23" t="s">
        <v>137</v>
      </c>
      <c r="C169" s="24">
        <v>32</v>
      </c>
      <c r="D169" s="40">
        <v>3.87</v>
      </c>
      <c r="E169" s="41">
        <f>D169*(1-'Bon de commande'!$I$8)</f>
        <v>3.87</v>
      </c>
      <c r="F169" s="40"/>
      <c r="G169" s="40">
        <f t="shared" si="21"/>
        <v>3.87</v>
      </c>
      <c r="H169" s="33"/>
      <c r="I169" s="58"/>
      <c r="J169" s="25" t="s">
        <v>49</v>
      </c>
      <c r="K169" s="71" t="s">
        <v>81</v>
      </c>
      <c r="L169" s="26">
        <f t="shared" si="18"/>
        <v>0</v>
      </c>
      <c r="N169" s="27">
        <f t="shared" si="19"/>
        <v>0</v>
      </c>
      <c r="O169" s="28"/>
      <c r="P169" s="29">
        <f t="shared" si="20"/>
        <v>0</v>
      </c>
    </row>
    <row r="170" spans="1:16" s="26" customFormat="1" ht="26">
      <c r="A170" s="23" t="s">
        <v>303</v>
      </c>
      <c r="B170" s="23" t="s">
        <v>138</v>
      </c>
      <c r="C170" s="24">
        <v>72</v>
      </c>
      <c r="D170" s="40">
        <v>1.81</v>
      </c>
      <c r="E170" s="41">
        <f>D170*(1-'Bon de commande'!$I$8)</f>
        <v>1.81</v>
      </c>
      <c r="F170" s="40"/>
      <c r="G170" s="40">
        <f t="shared" ref="G170:G201" si="22">F170+E170</f>
        <v>1.81</v>
      </c>
      <c r="H170" s="124"/>
      <c r="I170" s="125"/>
      <c r="J170" s="25" t="s">
        <v>425</v>
      </c>
      <c r="K170" s="71" t="s">
        <v>80</v>
      </c>
      <c r="L170" s="26">
        <f t="shared" si="18"/>
        <v>0</v>
      </c>
      <c r="N170" s="27">
        <f t="shared" si="19"/>
        <v>0</v>
      </c>
      <c r="O170" s="28"/>
      <c r="P170" s="29">
        <f t="shared" si="20"/>
        <v>0</v>
      </c>
    </row>
    <row r="171" spans="1:16" s="26" customFormat="1" ht="26">
      <c r="A171" s="23" t="s">
        <v>304</v>
      </c>
      <c r="B171" s="23" t="s">
        <v>138</v>
      </c>
      <c r="C171" s="24">
        <v>32</v>
      </c>
      <c r="D171" s="40">
        <v>3.81</v>
      </c>
      <c r="E171" s="41">
        <f>D171*(1-'Bon de commande'!$I$8)</f>
        <v>3.81</v>
      </c>
      <c r="F171" s="40"/>
      <c r="G171" s="40">
        <f t="shared" si="22"/>
        <v>3.81</v>
      </c>
      <c r="H171" s="124"/>
      <c r="I171" s="125"/>
      <c r="J171" s="25" t="s">
        <v>425</v>
      </c>
      <c r="K171" s="71" t="s">
        <v>81</v>
      </c>
      <c r="L171" s="26">
        <f t="shared" ref="L171:L209" si="23">H171</f>
        <v>0</v>
      </c>
      <c r="N171" s="27">
        <f t="shared" si="19"/>
        <v>0</v>
      </c>
      <c r="O171" s="28">
        <f>I171*0.06</f>
        <v>0</v>
      </c>
      <c r="P171" s="29">
        <f t="shared" si="20"/>
        <v>0</v>
      </c>
    </row>
    <row r="172" spans="1:16" s="26" customFormat="1" ht="26">
      <c r="A172" s="23" t="s">
        <v>305</v>
      </c>
      <c r="B172" s="23" t="s">
        <v>139</v>
      </c>
      <c r="C172" s="24">
        <v>72</v>
      </c>
      <c r="D172" s="40">
        <v>1.81</v>
      </c>
      <c r="E172" s="41">
        <f>D172*(1-'Bon de commande'!$I$8)</f>
        <v>1.81</v>
      </c>
      <c r="F172" s="40"/>
      <c r="G172" s="40">
        <f t="shared" si="22"/>
        <v>1.81</v>
      </c>
      <c r="H172" s="124"/>
      <c r="I172" s="125"/>
      <c r="J172" s="25" t="s">
        <v>425</v>
      </c>
      <c r="K172" s="71" t="s">
        <v>80</v>
      </c>
      <c r="L172" s="26">
        <f t="shared" si="23"/>
        <v>0</v>
      </c>
      <c r="N172" s="27">
        <f t="shared" si="19"/>
        <v>0</v>
      </c>
      <c r="O172" s="28">
        <f>I172*0.06</f>
        <v>0</v>
      </c>
      <c r="P172" s="29">
        <f t="shared" si="20"/>
        <v>0</v>
      </c>
    </row>
    <row r="173" spans="1:16" s="26" customFormat="1" ht="26">
      <c r="A173" s="23" t="s">
        <v>306</v>
      </c>
      <c r="B173" s="23" t="s">
        <v>139</v>
      </c>
      <c r="C173" s="24">
        <v>32</v>
      </c>
      <c r="D173" s="40">
        <v>3.81</v>
      </c>
      <c r="E173" s="41">
        <f>D173*(1-'Bon de commande'!$I$8)</f>
        <v>3.81</v>
      </c>
      <c r="F173" s="40"/>
      <c r="G173" s="40">
        <f t="shared" si="22"/>
        <v>3.81</v>
      </c>
      <c r="H173" s="124"/>
      <c r="I173" s="125"/>
      <c r="J173" s="25" t="s">
        <v>425</v>
      </c>
      <c r="K173" s="71" t="s">
        <v>81</v>
      </c>
      <c r="L173" s="26">
        <f t="shared" si="23"/>
        <v>0</v>
      </c>
      <c r="N173" s="27">
        <f t="shared" si="19"/>
        <v>0</v>
      </c>
      <c r="O173" s="28"/>
      <c r="P173" s="29">
        <f t="shared" si="20"/>
        <v>0</v>
      </c>
    </row>
    <row r="174" spans="1:16" s="26" customFormat="1" ht="26">
      <c r="A174" s="23" t="s">
        <v>307</v>
      </c>
      <c r="B174" s="23" t="s">
        <v>140</v>
      </c>
      <c r="C174" s="24">
        <v>72</v>
      </c>
      <c r="D174" s="40">
        <v>1.81</v>
      </c>
      <c r="E174" s="41">
        <f>D174*(1-'Bon de commande'!$I$8)</f>
        <v>1.81</v>
      </c>
      <c r="F174" s="40"/>
      <c r="G174" s="40">
        <f t="shared" si="22"/>
        <v>1.81</v>
      </c>
      <c r="H174" s="124"/>
      <c r="I174" s="125"/>
      <c r="J174" s="25" t="s">
        <v>425</v>
      </c>
      <c r="K174" s="71" t="s">
        <v>80</v>
      </c>
      <c r="L174" s="26">
        <f t="shared" si="23"/>
        <v>0</v>
      </c>
      <c r="N174" s="27">
        <f t="shared" si="19"/>
        <v>0</v>
      </c>
      <c r="O174" s="28"/>
      <c r="P174" s="29">
        <f t="shared" si="20"/>
        <v>0</v>
      </c>
    </row>
    <row r="175" spans="1:16" s="26" customFormat="1" ht="26">
      <c r="A175" s="23" t="s">
        <v>308</v>
      </c>
      <c r="B175" s="23" t="s">
        <v>140</v>
      </c>
      <c r="C175" s="24">
        <v>32</v>
      </c>
      <c r="D175" s="40">
        <v>3.81</v>
      </c>
      <c r="E175" s="41">
        <f>D175*(1-'Bon de commande'!$I$8)</f>
        <v>3.81</v>
      </c>
      <c r="F175" s="40"/>
      <c r="G175" s="40">
        <f t="shared" si="22"/>
        <v>3.81</v>
      </c>
      <c r="H175" s="33"/>
      <c r="I175" s="58"/>
      <c r="J175" s="25" t="s">
        <v>49</v>
      </c>
      <c r="K175" s="71" t="s">
        <v>81</v>
      </c>
      <c r="L175" s="26">
        <f t="shared" si="23"/>
        <v>0</v>
      </c>
      <c r="N175" s="27">
        <f t="shared" si="19"/>
        <v>0</v>
      </c>
      <c r="O175" s="28">
        <f>I175*0.06</f>
        <v>0</v>
      </c>
      <c r="P175" s="29">
        <f t="shared" si="20"/>
        <v>0</v>
      </c>
    </row>
    <row r="176" spans="1:16" s="26" customFormat="1" ht="26">
      <c r="A176" s="23" t="s">
        <v>309</v>
      </c>
      <c r="B176" s="23" t="s">
        <v>420</v>
      </c>
      <c r="C176" s="24">
        <v>72</v>
      </c>
      <c r="D176" s="40">
        <v>1.81</v>
      </c>
      <c r="E176" s="41">
        <f>D176*(1-'Bon de commande'!$I$8)</f>
        <v>1.81</v>
      </c>
      <c r="F176" s="40"/>
      <c r="G176" s="40">
        <f t="shared" si="22"/>
        <v>1.81</v>
      </c>
      <c r="H176" s="124"/>
      <c r="I176" s="125"/>
      <c r="J176" s="25" t="s">
        <v>425</v>
      </c>
      <c r="K176" s="71" t="s">
        <v>80</v>
      </c>
      <c r="L176" s="26">
        <f t="shared" si="23"/>
        <v>0</v>
      </c>
      <c r="N176" s="27">
        <f t="shared" si="19"/>
        <v>0</v>
      </c>
      <c r="O176" s="28">
        <f>I176*0.06</f>
        <v>0</v>
      </c>
      <c r="P176" s="29">
        <f t="shared" si="20"/>
        <v>0</v>
      </c>
    </row>
    <row r="177" spans="1:16" s="26" customFormat="1" ht="26">
      <c r="A177" s="23" t="s">
        <v>310</v>
      </c>
      <c r="B177" s="23" t="s">
        <v>420</v>
      </c>
      <c r="C177" s="24">
        <v>32</v>
      </c>
      <c r="D177" s="40">
        <v>3.81</v>
      </c>
      <c r="E177" s="41">
        <f>D177*(1-'Bon de commande'!$I$8)</f>
        <v>3.81</v>
      </c>
      <c r="F177" s="40"/>
      <c r="G177" s="40">
        <f t="shared" si="22"/>
        <v>3.81</v>
      </c>
      <c r="H177" s="124"/>
      <c r="I177" s="125"/>
      <c r="J177" s="25" t="s">
        <v>425</v>
      </c>
      <c r="K177" s="71" t="s">
        <v>81</v>
      </c>
      <c r="L177" s="26">
        <f t="shared" si="23"/>
        <v>0</v>
      </c>
      <c r="N177" s="27">
        <f t="shared" si="19"/>
        <v>0</v>
      </c>
      <c r="O177" s="28"/>
      <c r="P177" s="29">
        <f t="shared" si="20"/>
        <v>0</v>
      </c>
    </row>
    <row r="178" spans="1:16" s="26" customFormat="1" ht="26">
      <c r="A178" s="23" t="s">
        <v>311</v>
      </c>
      <c r="B178" s="23" t="s">
        <v>141</v>
      </c>
      <c r="C178" s="24">
        <v>72</v>
      </c>
      <c r="D178" s="40">
        <v>1.81</v>
      </c>
      <c r="E178" s="41">
        <f>D178*(1-'Bon de commande'!$I$8)</f>
        <v>1.81</v>
      </c>
      <c r="F178" s="40"/>
      <c r="G178" s="40">
        <f t="shared" si="22"/>
        <v>1.81</v>
      </c>
      <c r="H178" s="124"/>
      <c r="I178" s="125"/>
      <c r="J178" s="25" t="s">
        <v>425</v>
      </c>
      <c r="K178" s="71" t="s">
        <v>80</v>
      </c>
      <c r="L178" s="26">
        <f t="shared" si="23"/>
        <v>0</v>
      </c>
      <c r="N178" s="27">
        <f t="shared" si="19"/>
        <v>0</v>
      </c>
      <c r="O178" s="28"/>
      <c r="P178" s="29">
        <f t="shared" si="20"/>
        <v>0</v>
      </c>
    </row>
    <row r="179" spans="1:16" s="26" customFormat="1" ht="26">
      <c r="A179" s="23" t="s">
        <v>312</v>
      </c>
      <c r="B179" s="23" t="s">
        <v>141</v>
      </c>
      <c r="C179" s="24">
        <v>32</v>
      </c>
      <c r="D179" s="40">
        <v>3.81</v>
      </c>
      <c r="E179" s="41">
        <f>D179*(1-'Bon de commande'!$I$8)</f>
        <v>3.81</v>
      </c>
      <c r="F179" s="40"/>
      <c r="G179" s="40">
        <f t="shared" si="22"/>
        <v>3.81</v>
      </c>
      <c r="H179" s="33"/>
      <c r="I179" s="58"/>
      <c r="J179" s="25" t="s">
        <v>49</v>
      </c>
      <c r="K179" s="71" t="s">
        <v>81</v>
      </c>
      <c r="L179" s="26">
        <f t="shared" si="23"/>
        <v>0</v>
      </c>
      <c r="N179" s="27">
        <f t="shared" si="19"/>
        <v>0</v>
      </c>
      <c r="O179" s="28">
        <f>I179*0.06</f>
        <v>0</v>
      </c>
      <c r="P179" s="29">
        <f t="shared" si="20"/>
        <v>0</v>
      </c>
    </row>
    <row r="180" spans="1:16" s="26" customFormat="1" ht="26">
      <c r="A180" s="23" t="s">
        <v>313</v>
      </c>
      <c r="B180" s="23" t="s">
        <v>68</v>
      </c>
      <c r="C180" s="24">
        <v>72</v>
      </c>
      <c r="D180" s="40">
        <v>2.1800000000000002</v>
      </c>
      <c r="E180" s="41">
        <f>D180*(1-'Bon de commande'!$I$8)</f>
        <v>2.1800000000000002</v>
      </c>
      <c r="F180" s="40"/>
      <c r="G180" s="40">
        <f t="shared" si="22"/>
        <v>2.1800000000000002</v>
      </c>
      <c r="H180" s="33"/>
      <c r="I180" s="58"/>
      <c r="J180" s="25" t="s">
        <v>49</v>
      </c>
      <c r="K180" s="71" t="s">
        <v>80</v>
      </c>
      <c r="L180" s="26">
        <f t="shared" si="23"/>
        <v>0</v>
      </c>
      <c r="N180" s="27">
        <f t="shared" ref="N180:N209" si="24">H180</f>
        <v>0</v>
      </c>
      <c r="O180" s="28">
        <f>I180*0.06</f>
        <v>0</v>
      </c>
      <c r="P180" s="29">
        <f t="shared" si="20"/>
        <v>0</v>
      </c>
    </row>
    <row r="181" spans="1:16" s="26" customFormat="1" ht="26">
      <c r="A181" s="23" t="s">
        <v>314</v>
      </c>
      <c r="B181" s="23" t="s">
        <v>68</v>
      </c>
      <c r="C181" s="24">
        <v>32</v>
      </c>
      <c r="D181" s="40">
        <v>2.5499999999999998</v>
      </c>
      <c r="E181" s="41">
        <f>D181*(1-'Bon de commande'!$I$8)</f>
        <v>2.5499999999999998</v>
      </c>
      <c r="F181" s="40"/>
      <c r="G181" s="40">
        <f t="shared" si="22"/>
        <v>2.5499999999999998</v>
      </c>
      <c r="H181" s="33"/>
      <c r="I181" s="58"/>
      <c r="J181" s="25" t="s">
        <v>49</v>
      </c>
      <c r="K181" s="71" t="s">
        <v>81</v>
      </c>
      <c r="L181" s="26">
        <f t="shared" si="23"/>
        <v>0</v>
      </c>
      <c r="N181" s="27">
        <f t="shared" si="24"/>
        <v>0</v>
      </c>
      <c r="O181" s="28"/>
      <c r="P181" s="29">
        <f t="shared" si="20"/>
        <v>0</v>
      </c>
    </row>
    <row r="182" spans="1:16" s="26" customFormat="1" ht="26">
      <c r="A182" s="23" t="s">
        <v>315</v>
      </c>
      <c r="B182" s="23" t="s">
        <v>69</v>
      </c>
      <c r="C182" s="24">
        <v>72</v>
      </c>
      <c r="D182" s="40">
        <v>1.75</v>
      </c>
      <c r="E182" s="41">
        <f>D182*(1-'Bon de commande'!$I$8)</f>
        <v>1.75</v>
      </c>
      <c r="F182" s="40"/>
      <c r="G182" s="40">
        <f t="shared" si="22"/>
        <v>1.75</v>
      </c>
      <c r="H182" s="33"/>
      <c r="I182" s="58"/>
      <c r="J182" s="25" t="s">
        <v>49</v>
      </c>
      <c r="K182" s="71" t="s">
        <v>82</v>
      </c>
      <c r="L182" s="26">
        <f t="shared" si="23"/>
        <v>0</v>
      </c>
      <c r="N182" s="27">
        <f t="shared" si="24"/>
        <v>0</v>
      </c>
      <c r="O182" s="28"/>
      <c r="P182" s="29">
        <f t="shared" si="20"/>
        <v>0</v>
      </c>
    </row>
    <row r="183" spans="1:16" s="26" customFormat="1" ht="26">
      <c r="A183" s="23" t="s">
        <v>316</v>
      </c>
      <c r="B183" s="23" t="s">
        <v>69</v>
      </c>
      <c r="C183" s="24">
        <v>32</v>
      </c>
      <c r="D183" s="40">
        <v>3.68</v>
      </c>
      <c r="E183" s="41">
        <f>D183*(1-'Bon de commande'!$I$8)</f>
        <v>3.68</v>
      </c>
      <c r="F183" s="40"/>
      <c r="G183" s="40">
        <f t="shared" si="22"/>
        <v>3.68</v>
      </c>
      <c r="H183" s="33"/>
      <c r="I183" s="58"/>
      <c r="J183" s="25" t="s">
        <v>49</v>
      </c>
      <c r="K183" s="71" t="s">
        <v>81</v>
      </c>
      <c r="L183" s="26">
        <f t="shared" si="23"/>
        <v>0</v>
      </c>
      <c r="N183" s="27">
        <f t="shared" si="24"/>
        <v>0</v>
      </c>
      <c r="O183" s="28">
        <f>I183*0.06</f>
        <v>0</v>
      </c>
      <c r="P183" s="29">
        <f t="shared" si="20"/>
        <v>0</v>
      </c>
    </row>
    <row r="184" spans="1:16" s="26" customFormat="1" ht="26">
      <c r="A184" s="23" t="s">
        <v>317</v>
      </c>
      <c r="B184" s="23" t="s">
        <v>70</v>
      </c>
      <c r="C184" s="24">
        <v>72</v>
      </c>
      <c r="D184" s="40">
        <v>1.46</v>
      </c>
      <c r="E184" s="41">
        <f>D184*(1-'Bon de commande'!$I$8)</f>
        <v>1.46</v>
      </c>
      <c r="F184" s="40"/>
      <c r="G184" s="40">
        <f t="shared" si="22"/>
        <v>1.46</v>
      </c>
      <c r="H184" s="33"/>
      <c r="I184" s="58"/>
      <c r="J184" s="25" t="s">
        <v>49</v>
      </c>
      <c r="K184" s="71" t="s">
        <v>82</v>
      </c>
      <c r="L184" s="26">
        <f t="shared" si="23"/>
        <v>0</v>
      </c>
      <c r="N184" s="27">
        <f t="shared" si="24"/>
        <v>0</v>
      </c>
      <c r="O184" s="28">
        <f>I184*0.06</f>
        <v>0</v>
      </c>
      <c r="P184" s="29">
        <f t="shared" si="20"/>
        <v>0</v>
      </c>
    </row>
    <row r="185" spans="1:16" s="26" customFormat="1" ht="26">
      <c r="A185" s="23" t="s">
        <v>318</v>
      </c>
      <c r="B185" s="23" t="s">
        <v>70</v>
      </c>
      <c r="C185" s="24">
        <v>32</v>
      </c>
      <c r="D185" s="40">
        <v>3.71</v>
      </c>
      <c r="E185" s="41">
        <f>D185*(1-'Bon de commande'!$I$8)</f>
        <v>3.71</v>
      </c>
      <c r="F185" s="40"/>
      <c r="G185" s="40">
        <f t="shared" si="22"/>
        <v>3.71</v>
      </c>
      <c r="H185" s="33"/>
      <c r="I185" s="58"/>
      <c r="J185" s="25" t="s">
        <v>49</v>
      </c>
      <c r="K185" s="71" t="s">
        <v>81</v>
      </c>
      <c r="L185" s="26">
        <f t="shared" si="23"/>
        <v>0</v>
      </c>
      <c r="N185" s="27">
        <f t="shared" si="24"/>
        <v>0</v>
      </c>
      <c r="O185" s="28"/>
      <c r="P185" s="29">
        <f t="shared" si="20"/>
        <v>0</v>
      </c>
    </row>
    <row r="186" spans="1:16" s="26" customFormat="1" ht="26">
      <c r="A186" s="23" t="s">
        <v>319</v>
      </c>
      <c r="B186" s="23" t="s">
        <v>418</v>
      </c>
      <c r="C186" s="24">
        <v>72</v>
      </c>
      <c r="D186" s="40">
        <v>1.46</v>
      </c>
      <c r="E186" s="41">
        <f>D186*(1-'Bon de commande'!$I$8)</f>
        <v>1.46</v>
      </c>
      <c r="F186" s="40"/>
      <c r="G186" s="40">
        <f t="shared" si="22"/>
        <v>1.46</v>
      </c>
      <c r="H186" s="33"/>
      <c r="I186" s="58"/>
      <c r="J186" s="25" t="s">
        <v>49</v>
      </c>
      <c r="K186" s="71" t="s">
        <v>82</v>
      </c>
      <c r="L186" s="26">
        <f t="shared" si="23"/>
        <v>0</v>
      </c>
      <c r="N186" s="27">
        <f t="shared" si="24"/>
        <v>0</v>
      </c>
      <c r="O186" s="28"/>
      <c r="P186" s="29">
        <f t="shared" si="20"/>
        <v>0</v>
      </c>
    </row>
    <row r="187" spans="1:16" s="26" customFormat="1" ht="26">
      <c r="A187" s="23" t="s">
        <v>320</v>
      </c>
      <c r="B187" s="23" t="s">
        <v>418</v>
      </c>
      <c r="C187" s="24">
        <v>32</v>
      </c>
      <c r="D187" s="40">
        <v>3.71</v>
      </c>
      <c r="E187" s="41">
        <f>D187*(1-'Bon de commande'!$I$8)</f>
        <v>3.71</v>
      </c>
      <c r="F187" s="40"/>
      <c r="G187" s="40">
        <f t="shared" si="22"/>
        <v>3.71</v>
      </c>
      <c r="H187" s="33"/>
      <c r="I187" s="58"/>
      <c r="J187" s="25" t="s">
        <v>49</v>
      </c>
      <c r="K187" s="71" t="s">
        <v>81</v>
      </c>
      <c r="L187" s="26">
        <f t="shared" si="23"/>
        <v>0</v>
      </c>
      <c r="N187" s="27">
        <f t="shared" si="24"/>
        <v>0</v>
      </c>
      <c r="O187" s="28">
        <f>I187*0.06</f>
        <v>0</v>
      </c>
      <c r="P187" s="29">
        <f t="shared" si="20"/>
        <v>0</v>
      </c>
    </row>
    <row r="188" spans="1:16" s="26" customFormat="1" ht="26">
      <c r="A188" s="23" t="s">
        <v>321</v>
      </c>
      <c r="B188" s="23" t="s">
        <v>419</v>
      </c>
      <c r="C188" s="24">
        <v>72</v>
      </c>
      <c r="D188" s="40">
        <v>3.54</v>
      </c>
      <c r="E188" s="41">
        <f>D188*(1-'Bon de commande'!$I$8)</f>
        <v>3.54</v>
      </c>
      <c r="F188" s="40"/>
      <c r="G188" s="40">
        <f t="shared" si="22"/>
        <v>3.54</v>
      </c>
      <c r="H188" s="33"/>
      <c r="I188" s="58"/>
      <c r="J188" s="25" t="s">
        <v>49</v>
      </c>
      <c r="K188" s="71" t="s">
        <v>82</v>
      </c>
      <c r="L188" s="26">
        <f t="shared" si="23"/>
        <v>0</v>
      </c>
      <c r="N188" s="27">
        <f t="shared" si="24"/>
        <v>0</v>
      </c>
      <c r="O188" s="28">
        <f>I188*0.06</f>
        <v>0</v>
      </c>
      <c r="P188" s="29">
        <f t="shared" si="20"/>
        <v>0</v>
      </c>
    </row>
    <row r="189" spans="1:16" s="26" customFormat="1" ht="26">
      <c r="A189" s="23" t="s">
        <v>322</v>
      </c>
      <c r="B189" s="23" t="s">
        <v>419</v>
      </c>
      <c r="C189" s="24">
        <v>32</v>
      </c>
      <c r="D189" s="40">
        <v>4.78</v>
      </c>
      <c r="E189" s="41">
        <f>D189*(1-'Bon de commande'!$I$8)</f>
        <v>4.78</v>
      </c>
      <c r="F189" s="40"/>
      <c r="G189" s="40">
        <f t="shared" si="22"/>
        <v>4.78</v>
      </c>
      <c r="H189" s="33"/>
      <c r="I189" s="58"/>
      <c r="J189" s="25" t="s">
        <v>49</v>
      </c>
      <c r="K189" s="71" t="s">
        <v>81</v>
      </c>
      <c r="L189" s="26">
        <f t="shared" si="23"/>
        <v>0</v>
      </c>
      <c r="N189" s="27">
        <f t="shared" si="24"/>
        <v>0</v>
      </c>
      <c r="O189" s="28">
        <f>I189*0.06</f>
        <v>0</v>
      </c>
      <c r="P189" s="29">
        <f t="shared" ref="P189:P209" si="25">(N189*D189)+O189</f>
        <v>0</v>
      </c>
    </row>
    <row r="190" spans="1:16" s="26" customFormat="1" ht="26">
      <c r="A190" s="23" t="s">
        <v>323</v>
      </c>
      <c r="B190" s="23" t="s">
        <v>142</v>
      </c>
      <c r="C190" s="24">
        <v>32</v>
      </c>
      <c r="D190" s="40">
        <v>3.95</v>
      </c>
      <c r="E190" s="41">
        <f>D190*(1-'Bon de commande'!$I$8)</f>
        <v>3.95</v>
      </c>
      <c r="F190" s="40"/>
      <c r="G190" s="40">
        <f t="shared" si="22"/>
        <v>3.95</v>
      </c>
      <c r="H190" s="33"/>
      <c r="I190" s="58"/>
      <c r="J190" s="25" t="s">
        <v>49</v>
      </c>
      <c r="K190" s="71" t="s">
        <v>83</v>
      </c>
      <c r="L190" s="26">
        <f t="shared" si="23"/>
        <v>0</v>
      </c>
      <c r="N190" s="27">
        <f t="shared" si="24"/>
        <v>0</v>
      </c>
      <c r="O190" s="28">
        <f>I190*0.06</f>
        <v>0</v>
      </c>
      <c r="P190" s="29">
        <f t="shared" si="25"/>
        <v>0</v>
      </c>
    </row>
    <row r="191" spans="1:16" s="26" customFormat="1" ht="26">
      <c r="A191" s="23" t="s">
        <v>324</v>
      </c>
      <c r="B191" s="23" t="s">
        <v>143</v>
      </c>
      <c r="C191" s="24">
        <v>32</v>
      </c>
      <c r="D191" s="40">
        <v>3.95</v>
      </c>
      <c r="E191" s="41">
        <f>D191*(1-'Bon de commande'!$I$8)</f>
        <v>3.95</v>
      </c>
      <c r="F191" s="40"/>
      <c r="G191" s="40">
        <f t="shared" si="22"/>
        <v>3.95</v>
      </c>
      <c r="H191" s="33"/>
      <c r="I191" s="58"/>
      <c r="J191" s="25" t="s">
        <v>49</v>
      </c>
      <c r="K191" s="71" t="s">
        <v>83</v>
      </c>
      <c r="L191" s="26">
        <f t="shared" si="23"/>
        <v>0</v>
      </c>
      <c r="N191" s="27">
        <f t="shared" si="24"/>
        <v>0</v>
      </c>
      <c r="O191" s="28"/>
      <c r="P191" s="29">
        <f t="shared" si="25"/>
        <v>0</v>
      </c>
    </row>
    <row r="192" spans="1:16" s="26" customFormat="1" ht="26">
      <c r="A192" s="23" t="s">
        <v>325</v>
      </c>
      <c r="B192" s="23" t="s">
        <v>145</v>
      </c>
      <c r="C192" s="24">
        <v>32</v>
      </c>
      <c r="D192" s="40">
        <v>3.95</v>
      </c>
      <c r="E192" s="41">
        <f>D192*(1-'Bon de commande'!$I$8)</f>
        <v>3.95</v>
      </c>
      <c r="F192" s="40"/>
      <c r="G192" s="40">
        <f t="shared" si="22"/>
        <v>3.95</v>
      </c>
      <c r="H192" s="33"/>
      <c r="I192" s="58"/>
      <c r="J192" s="25" t="s">
        <v>49</v>
      </c>
      <c r="K192" s="71" t="s">
        <v>83</v>
      </c>
      <c r="L192" s="26">
        <f t="shared" si="23"/>
        <v>0</v>
      </c>
      <c r="N192" s="27">
        <f t="shared" si="24"/>
        <v>0</v>
      </c>
      <c r="O192" s="28">
        <f>I192*0.06</f>
        <v>0</v>
      </c>
      <c r="P192" s="29">
        <f t="shared" si="25"/>
        <v>0</v>
      </c>
    </row>
    <row r="193" spans="1:16" s="26" customFormat="1" ht="26">
      <c r="A193" s="70" t="s">
        <v>404</v>
      </c>
      <c r="B193" s="70" t="s">
        <v>144</v>
      </c>
      <c r="C193" s="24">
        <v>32</v>
      </c>
      <c r="D193" s="40">
        <v>3.95</v>
      </c>
      <c r="E193" s="41">
        <f>D193*(1-'Bon de commande'!$I$8)</f>
        <v>3.95</v>
      </c>
      <c r="F193" s="40"/>
      <c r="G193" s="40">
        <f t="shared" si="22"/>
        <v>3.95</v>
      </c>
      <c r="H193" s="33"/>
      <c r="I193" s="58"/>
      <c r="J193" s="25" t="s">
        <v>49</v>
      </c>
      <c r="K193" s="71" t="s">
        <v>83</v>
      </c>
      <c r="L193" s="26">
        <f t="shared" si="23"/>
        <v>0</v>
      </c>
      <c r="N193" s="27">
        <f t="shared" si="24"/>
        <v>0</v>
      </c>
      <c r="O193" s="28"/>
      <c r="P193" s="29">
        <f t="shared" si="25"/>
        <v>0</v>
      </c>
    </row>
    <row r="194" spans="1:16" s="26" customFormat="1" ht="26">
      <c r="A194" s="23" t="s">
        <v>326</v>
      </c>
      <c r="B194" s="23" t="s">
        <v>146</v>
      </c>
      <c r="C194" s="24">
        <v>32</v>
      </c>
      <c r="D194" s="40">
        <v>3.95</v>
      </c>
      <c r="E194" s="41">
        <f>D194*(1-'Bon de commande'!$I$8)</f>
        <v>3.95</v>
      </c>
      <c r="F194" s="40"/>
      <c r="G194" s="40">
        <f t="shared" si="22"/>
        <v>3.95</v>
      </c>
      <c r="H194" s="33"/>
      <c r="I194" s="58"/>
      <c r="J194" s="25" t="s">
        <v>49</v>
      </c>
      <c r="K194" s="71" t="s">
        <v>83</v>
      </c>
      <c r="L194" s="26">
        <f t="shared" si="23"/>
        <v>0</v>
      </c>
      <c r="N194" s="27">
        <f t="shared" si="24"/>
        <v>0</v>
      </c>
      <c r="O194" s="28">
        <f>I194*0.06</f>
        <v>0</v>
      </c>
      <c r="P194" s="29">
        <f t="shared" si="25"/>
        <v>0</v>
      </c>
    </row>
    <row r="195" spans="1:16" s="26" customFormat="1" ht="26">
      <c r="A195" s="23" t="s">
        <v>167</v>
      </c>
      <c r="B195" s="23" t="s">
        <v>147</v>
      </c>
      <c r="C195" s="24">
        <v>32</v>
      </c>
      <c r="D195" s="40">
        <v>3.95</v>
      </c>
      <c r="E195" s="41">
        <f>D195*(1-'Bon de commande'!$I$8)</f>
        <v>3.95</v>
      </c>
      <c r="F195" s="40"/>
      <c r="G195" s="40">
        <f t="shared" si="22"/>
        <v>3.95</v>
      </c>
      <c r="H195" s="33"/>
      <c r="I195" s="58"/>
      <c r="J195" s="25" t="s">
        <v>49</v>
      </c>
      <c r="K195" s="71" t="s">
        <v>83</v>
      </c>
      <c r="L195" s="26">
        <f t="shared" si="23"/>
        <v>0</v>
      </c>
      <c r="N195" s="27">
        <f t="shared" si="24"/>
        <v>0</v>
      </c>
      <c r="O195" s="28"/>
      <c r="P195" s="29">
        <f t="shared" si="25"/>
        <v>0</v>
      </c>
    </row>
    <row r="196" spans="1:16" s="26" customFormat="1" ht="26">
      <c r="A196" s="23" t="s">
        <v>414</v>
      </c>
      <c r="B196" s="23" t="s">
        <v>148</v>
      </c>
      <c r="C196" s="24">
        <v>72</v>
      </c>
      <c r="D196" s="40">
        <v>1.99</v>
      </c>
      <c r="E196" s="41">
        <f>D196*(1-'Bon de commande'!$I$8)</f>
        <v>1.99</v>
      </c>
      <c r="F196" s="40"/>
      <c r="G196" s="40">
        <f t="shared" si="22"/>
        <v>1.99</v>
      </c>
      <c r="H196" s="33"/>
      <c r="I196" s="58"/>
      <c r="J196" s="25" t="s">
        <v>49</v>
      </c>
      <c r="K196" s="71" t="s">
        <v>84</v>
      </c>
      <c r="L196" s="26">
        <f t="shared" si="23"/>
        <v>0</v>
      </c>
      <c r="N196" s="27">
        <f t="shared" si="24"/>
        <v>0</v>
      </c>
      <c r="O196" s="28"/>
      <c r="P196" s="29">
        <f t="shared" si="25"/>
        <v>0</v>
      </c>
    </row>
    <row r="197" spans="1:16" s="26" customFormat="1" ht="26">
      <c r="A197" s="23" t="s">
        <v>415</v>
      </c>
      <c r="B197" s="23" t="s">
        <v>148</v>
      </c>
      <c r="C197" s="24">
        <v>32</v>
      </c>
      <c r="D197" s="40">
        <v>3.95</v>
      </c>
      <c r="E197" s="41">
        <f>D197*(1-'Bon de commande'!$I$8)</f>
        <v>3.95</v>
      </c>
      <c r="F197" s="40"/>
      <c r="G197" s="40">
        <f t="shared" si="22"/>
        <v>3.95</v>
      </c>
      <c r="H197" s="33"/>
      <c r="I197" s="58"/>
      <c r="J197" s="25" t="s">
        <v>49</v>
      </c>
      <c r="K197" s="71" t="s">
        <v>83</v>
      </c>
      <c r="L197" s="26">
        <f t="shared" si="23"/>
        <v>0</v>
      </c>
      <c r="N197" s="27">
        <f t="shared" si="24"/>
        <v>0</v>
      </c>
      <c r="O197" s="28"/>
      <c r="P197" s="29">
        <f t="shared" si="25"/>
        <v>0</v>
      </c>
    </row>
    <row r="198" spans="1:16" s="26" customFormat="1" ht="26">
      <c r="A198" s="23" t="s">
        <v>327</v>
      </c>
      <c r="B198" s="23" t="s">
        <v>421</v>
      </c>
      <c r="C198" s="24">
        <v>72</v>
      </c>
      <c r="D198" s="40">
        <v>1.99</v>
      </c>
      <c r="E198" s="41">
        <f>D198*(1-'Bon de commande'!$I$8)</f>
        <v>1.99</v>
      </c>
      <c r="F198" s="40"/>
      <c r="G198" s="40">
        <f t="shared" si="22"/>
        <v>1.99</v>
      </c>
      <c r="H198" s="33"/>
      <c r="I198" s="58"/>
      <c r="J198" s="25" t="s">
        <v>49</v>
      </c>
      <c r="K198" s="71" t="s">
        <v>84</v>
      </c>
      <c r="L198" s="26">
        <f t="shared" si="23"/>
        <v>0</v>
      </c>
      <c r="N198" s="27">
        <f t="shared" si="24"/>
        <v>0</v>
      </c>
      <c r="O198" s="28"/>
      <c r="P198" s="29">
        <f t="shared" si="25"/>
        <v>0</v>
      </c>
    </row>
    <row r="199" spans="1:16" s="26" customFormat="1" ht="26">
      <c r="A199" s="23" t="s">
        <v>328</v>
      </c>
      <c r="B199" s="23" t="s">
        <v>421</v>
      </c>
      <c r="C199" s="24">
        <v>32</v>
      </c>
      <c r="D199" s="40">
        <v>3.95</v>
      </c>
      <c r="E199" s="41">
        <f>D199*(1-'Bon de commande'!$I$8)</f>
        <v>3.95</v>
      </c>
      <c r="F199" s="40"/>
      <c r="G199" s="40">
        <f t="shared" si="22"/>
        <v>3.95</v>
      </c>
      <c r="H199" s="33"/>
      <c r="I199" s="58"/>
      <c r="J199" s="25" t="s">
        <v>49</v>
      </c>
      <c r="K199" s="71" t="s">
        <v>83</v>
      </c>
      <c r="L199" s="26">
        <f t="shared" si="23"/>
        <v>0</v>
      </c>
      <c r="N199" s="27">
        <f t="shared" si="24"/>
        <v>0</v>
      </c>
      <c r="O199" s="28">
        <f>I199*0.06</f>
        <v>0</v>
      </c>
      <c r="P199" s="29">
        <f t="shared" si="25"/>
        <v>0</v>
      </c>
    </row>
    <row r="200" spans="1:16" s="26" customFormat="1" ht="26">
      <c r="A200" s="23" t="s">
        <v>329</v>
      </c>
      <c r="B200" s="23" t="s">
        <v>422</v>
      </c>
      <c r="C200" s="24">
        <v>72</v>
      </c>
      <c r="D200" s="40">
        <v>1.99</v>
      </c>
      <c r="E200" s="41">
        <f>D200*(1-'Bon de commande'!$I$8)</f>
        <v>1.99</v>
      </c>
      <c r="F200" s="40"/>
      <c r="G200" s="40">
        <f t="shared" si="22"/>
        <v>1.99</v>
      </c>
      <c r="H200" s="33"/>
      <c r="I200" s="58"/>
      <c r="J200" s="25" t="s">
        <v>49</v>
      </c>
      <c r="K200" s="71" t="s">
        <v>84</v>
      </c>
      <c r="L200" s="26">
        <f t="shared" si="23"/>
        <v>0</v>
      </c>
      <c r="N200" s="27">
        <f t="shared" si="24"/>
        <v>0</v>
      </c>
      <c r="O200" s="28">
        <f>I200*0.06</f>
        <v>0</v>
      </c>
      <c r="P200" s="29">
        <f t="shared" si="25"/>
        <v>0</v>
      </c>
    </row>
    <row r="201" spans="1:16" s="26" customFormat="1" ht="26">
      <c r="A201" s="23" t="s">
        <v>330</v>
      </c>
      <c r="B201" s="23" t="s">
        <v>422</v>
      </c>
      <c r="C201" s="24">
        <v>32</v>
      </c>
      <c r="D201" s="40">
        <v>3.95</v>
      </c>
      <c r="E201" s="41">
        <f>D201*(1-'Bon de commande'!$I$8)</f>
        <v>3.95</v>
      </c>
      <c r="F201" s="40"/>
      <c r="G201" s="40">
        <f t="shared" si="22"/>
        <v>3.95</v>
      </c>
      <c r="H201" s="33"/>
      <c r="I201" s="58"/>
      <c r="J201" s="25" t="s">
        <v>49</v>
      </c>
      <c r="K201" s="71" t="s">
        <v>83</v>
      </c>
      <c r="L201" s="26">
        <f t="shared" si="23"/>
        <v>0</v>
      </c>
      <c r="N201" s="27">
        <f t="shared" si="24"/>
        <v>0</v>
      </c>
      <c r="O201" s="28"/>
      <c r="P201" s="29">
        <f t="shared" si="25"/>
        <v>0</v>
      </c>
    </row>
    <row r="202" spans="1:16" s="26" customFormat="1" ht="26">
      <c r="A202" s="23" t="s">
        <v>331</v>
      </c>
      <c r="B202" s="23" t="s">
        <v>423</v>
      </c>
      <c r="C202" s="24">
        <v>72</v>
      </c>
      <c r="D202" s="40">
        <v>1.99</v>
      </c>
      <c r="E202" s="41">
        <f>D202*(1-'Bon de commande'!$I$8)</f>
        <v>1.99</v>
      </c>
      <c r="F202" s="40"/>
      <c r="G202" s="40">
        <f t="shared" ref="G202:G206" si="26">F202+E202</f>
        <v>1.99</v>
      </c>
      <c r="H202" s="33"/>
      <c r="I202" s="58"/>
      <c r="J202" s="25" t="s">
        <v>49</v>
      </c>
      <c r="K202" s="71" t="s">
        <v>84</v>
      </c>
      <c r="L202" s="26">
        <f t="shared" si="23"/>
        <v>0</v>
      </c>
      <c r="N202" s="27">
        <f t="shared" si="24"/>
        <v>0</v>
      </c>
      <c r="O202" s="28"/>
      <c r="P202" s="29">
        <f t="shared" si="25"/>
        <v>0</v>
      </c>
    </row>
    <row r="203" spans="1:16" s="26" customFormat="1" ht="26">
      <c r="A203" s="23" t="s">
        <v>332</v>
      </c>
      <c r="B203" s="23" t="s">
        <v>423</v>
      </c>
      <c r="C203" s="24">
        <v>32</v>
      </c>
      <c r="D203" s="40">
        <v>3.95</v>
      </c>
      <c r="E203" s="41">
        <f>D203*(1-'Bon de commande'!$I$8)</f>
        <v>3.95</v>
      </c>
      <c r="F203" s="40"/>
      <c r="G203" s="40">
        <f t="shared" si="26"/>
        <v>3.95</v>
      </c>
      <c r="H203" s="33"/>
      <c r="I203" s="58"/>
      <c r="J203" s="25" t="s">
        <v>49</v>
      </c>
      <c r="K203" s="71" t="s">
        <v>83</v>
      </c>
      <c r="L203" s="26">
        <f t="shared" si="23"/>
        <v>0</v>
      </c>
      <c r="N203" s="27">
        <f t="shared" si="24"/>
        <v>0</v>
      </c>
      <c r="O203" s="28"/>
      <c r="P203" s="29">
        <f t="shared" si="25"/>
        <v>0</v>
      </c>
    </row>
    <row r="204" spans="1:16" s="26" customFormat="1" ht="26">
      <c r="A204" s="23" t="s">
        <v>333</v>
      </c>
      <c r="B204" s="23" t="s">
        <v>149</v>
      </c>
      <c r="C204" s="24">
        <v>72</v>
      </c>
      <c r="D204" s="40">
        <v>1.75</v>
      </c>
      <c r="E204" s="41">
        <f>D204*(1-'Bon de commande'!$I$8)</f>
        <v>1.75</v>
      </c>
      <c r="F204" s="40"/>
      <c r="G204" s="40">
        <f t="shared" si="26"/>
        <v>1.75</v>
      </c>
      <c r="H204" s="33"/>
      <c r="I204" s="58"/>
      <c r="J204" s="25" t="s">
        <v>49</v>
      </c>
      <c r="K204" s="71" t="s">
        <v>80</v>
      </c>
      <c r="L204" s="26">
        <f t="shared" si="23"/>
        <v>0</v>
      </c>
      <c r="N204" s="27">
        <f t="shared" si="24"/>
        <v>0</v>
      </c>
      <c r="O204" s="28">
        <f>I204*0.06</f>
        <v>0</v>
      </c>
      <c r="P204" s="29">
        <f t="shared" si="25"/>
        <v>0</v>
      </c>
    </row>
    <row r="205" spans="1:16" s="26" customFormat="1" ht="26">
      <c r="A205" s="23" t="s">
        <v>334</v>
      </c>
      <c r="B205" s="23" t="s">
        <v>149</v>
      </c>
      <c r="C205" s="24">
        <v>32</v>
      </c>
      <c r="D205" s="40">
        <v>3.84</v>
      </c>
      <c r="E205" s="41">
        <f>D205*(1-'Bon de commande'!$I$8)</f>
        <v>3.84</v>
      </c>
      <c r="F205" s="40"/>
      <c r="G205" s="40">
        <f t="shared" si="26"/>
        <v>3.84</v>
      </c>
      <c r="H205" s="33"/>
      <c r="I205" s="58"/>
      <c r="J205" s="25" t="s">
        <v>49</v>
      </c>
      <c r="K205" s="71" t="s">
        <v>81</v>
      </c>
      <c r="L205" s="26">
        <f t="shared" si="23"/>
        <v>0</v>
      </c>
      <c r="N205" s="27">
        <f t="shared" si="24"/>
        <v>0</v>
      </c>
      <c r="O205" s="28"/>
      <c r="P205" s="29">
        <f t="shared" si="25"/>
        <v>0</v>
      </c>
    </row>
    <row r="206" spans="1:16" s="26" customFormat="1" ht="26">
      <c r="A206" s="23" t="s">
        <v>335</v>
      </c>
      <c r="B206" s="23" t="s">
        <v>150</v>
      </c>
      <c r="C206" s="24">
        <v>72</v>
      </c>
      <c r="D206" s="40">
        <v>3.15</v>
      </c>
      <c r="E206" s="41">
        <f>D206*(1-'Bon de commande'!$I$8)</f>
        <v>3.15</v>
      </c>
      <c r="F206" s="40"/>
      <c r="G206" s="40">
        <f t="shared" si="26"/>
        <v>3.15</v>
      </c>
      <c r="H206" s="33"/>
      <c r="I206" s="58"/>
      <c r="J206" s="25" t="s">
        <v>49</v>
      </c>
      <c r="K206" s="71" t="s">
        <v>80</v>
      </c>
      <c r="L206" s="26">
        <f t="shared" si="23"/>
        <v>0</v>
      </c>
      <c r="N206" s="27">
        <f t="shared" si="24"/>
        <v>0</v>
      </c>
      <c r="O206" s="28"/>
      <c r="P206" s="29">
        <f t="shared" si="25"/>
        <v>0</v>
      </c>
    </row>
    <row r="207" spans="1:16" s="26" customFormat="1" ht="26">
      <c r="A207" s="23" t="s">
        <v>336</v>
      </c>
      <c r="B207" s="23" t="s">
        <v>150</v>
      </c>
      <c r="C207" s="24">
        <v>32</v>
      </c>
      <c r="D207" s="40">
        <v>8.01</v>
      </c>
      <c r="E207" s="41"/>
      <c r="F207" s="40"/>
      <c r="G207" s="40"/>
      <c r="H207" s="33"/>
      <c r="I207" s="58"/>
      <c r="J207" s="25" t="s">
        <v>49</v>
      </c>
      <c r="K207" s="71" t="s">
        <v>81</v>
      </c>
      <c r="L207" s="26">
        <f t="shared" si="23"/>
        <v>0</v>
      </c>
      <c r="N207" s="27">
        <f t="shared" si="24"/>
        <v>0</v>
      </c>
      <c r="O207" s="28"/>
      <c r="P207" s="29">
        <f t="shared" si="25"/>
        <v>0</v>
      </c>
    </row>
    <row r="208" spans="1:16" s="26" customFormat="1" ht="26">
      <c r="A208" s="23" t="s">
        <v>392</v>
      </c>
      <c r="B208" s="70" t="s">
        <v>387</v>
      </c>
      <c r="C208" s="24">
        <v>72</v>
      </c>
      <c r="D208" s="40">
        <v>4.51</v>
      </c>
      <c r="E208" s="41"/>
      <c r="F208" s="40"/>
      <c r="G208" s="40"/>
      <c r="H208" s="33"/>
      <c r="I208" s="58"/>
      <c r="J208" s="25" t="s">
        <v>49</v>
      </c>
      <c r="K208" s="71" t="s">
        <v>80</v>
      </c>
      <c r="L208" s="26">
        <f t="shared" si="23"/>
        <v>0</v>
      </c>
      <c r="N208" s="27">
        <f t="shared" si="24"/>
        <v>0</v>
      </c>
      <c r="O208" s="28"/>
      <c r="P208" s="29">
        <f t="shared" si="25"/>
        <v>0</v>
      </c>
    </row>
    <row r="209" spans="1:16" s="26" customFormat="1" ht="26">
      <c r="A209" s="23" t="s">
        <v>393</v>
      </c>
      <c r="B209" s="70" t="s">
        <v>387</v>
      </c>
      <c r="C209" s="24">
        <v>32</v>
      </c>
      <c r="D209" s="40">
        <v>7.73</v>
      </c>
      <c r="E209" s="41"/>
      <c r="F209" s="40"/>
      <c r="G209" s="40"/>
      <c r="H209" s="33"/>
      <c r="I209" s="58"/>
      <c r="J209" s="25" t="s">
        <v>49</v>
      </c>
      <c r="K209" s="71" t="s">
        <v>81</v>
      </c>
      <c r="L209" s="26">
        <f t="shared" si="23"/>
        <v>0</v>
      </c>
      <c r="N209" s="27">
        <f t="shared" si="24"/>
        <v>0</v>
      </c>
      <c r="O209" s="28"/>
      <c r="P209" s="29">
        <f t="shared" si="25"/>
        <v>0</v>
      </c>
    </row>
    <row r="210" spans="1:16" s="26" customFormat="1" ht="26" hidden="1">
      <c r="A210" s="23" t="s">
        <v>336</v>
      </c>
      <c r="B210" s="23" t="s">
        <v>150</v>
      </c>
      <c r="C210" s="24">
        <v>32</v>
      </c>
      <c r="D210" s="40">
        <v>8.01</v>
      </c>
      <c r="E210" s="41">
        <f>D210*(1-'Bon de commande'!$I$8)</f>
        <v>8.01</v>
      </c>
      <c r="F210" s="40"/>
      <c r="G210" s="40">
        <f t="shared" ref="G210:G241" si="27">F210+E210</f>
        <v>8.01</v>
      </c>
      <c r="H210" s="33"/>
      <c r="I210" s="58"/>
      <c r="K210" s="25" t="s">
        <v>82</v>
      </c>
      <c r="L210" s="26">
        <f t="shared" ref="L210:L257" si="28">H210</f>
        <v>0</v>
      </c>
      <c r="N210" s="27">
        <f t="shared" ref="N210:N243" si="29">H210</f>
        <v>0</v>
      </c>
      <c r="O210" s="28">
        <f>I210*0.06</f>
        <v>0</v>
      </c>
      <c r="P210" s="29">
        <f t="shared" ref="P210:P253" si="30">(N210*D210)+O210</f>
        <v>0</v>
      </c>
    </row>
    <row r="211" spans="1:16" s="26" customFormat="1" ht="26">
      <c r="A211" s="23" t="s">
        <v>337</v>
      </c>
      <c r="B211" s="70" t="s">
        <v>71</v>
      </c>
      <c r="C211" s="24">
        <v>72</v>
      </c>
      <c r="D211" s="40">
        <v>3.74</v>
      </c>
      <c r="E211" s="41">
        <f>D211*(1-'Bon de commande'!$I$8)</f>
        <v>3.74</v>
      </c>
      <c r="F211" s="40"/>
      <c r="G211" s="40">
        <f t="shared" si="27"/>
        <v>3.74</v>
      </c>
      <c r="H211" s="33"/>
      <c r="I211" s="58"/>
      <c r="J211" s="25" t="s">
        <v>49</v>
      </c>
      <c r="K211" s="71" t="s">
        <v>80</v>
      </c>
      <c r="L211" s="26">
        <f t="shared" si="28"/>
        <v>0</v>
      </c>
      <c r="N211" s="27">
        <f t="shared" si="29"/>
        <v>0</v>
      </c>
      <c r="O211" s="28"/>
      <c r="P211" s="29">
        <f t="shared" si="30"/>
        <v>0</v>
      </c>
    </row>
    <row r="212" spans="1:16" s="26" customFormat="1" ht="26">
      <c r="A212" s="23" t="s">
        <v>338</v>
      </c>
      <c r="B212" s="23" t="s">
        <v>71</v>
      </c>
      <c r="C212" s="24">
        <v>32</v>
      </c>
      <c r="D212" s="40">
        <v>8.14</v>
      </c>
      <c r="E212" s="41">
        <f>D212*(1-'Bon de commande'!$I$8)</f>
        <v>8.14</v>
      </c>
      <c r="F212" s="40"/>
      <c r="G212" s="40">
        <f t="shared" si="27"/>
        <v>8.14</v>
      </c>
      <c r="H212" s="33"/>
      <c r="I212" s="58"/>
      <c r="J212" s="25" t="s">
        <v>49</v>
      </c>
      <c r="K212" s="71" t="s">
        <v>81</v>
      </c>
      <c r="L212" s="26">
        <f t="shared" si="28"/>
        <v>0</v>
      </c>
      <c r="N212" s="27">
        <f t="shared" si="29"/>
        <v>0</v>
      </c>
      <c r="O212" s="28"/>
      <c r="P212" s="29">
        <f t="shared" si="30"/>
        <v>0</v>
      </c>
    </row>
    <row r="213" spans="1:16" s="26" customFormat="1" ht="26">
      <c r="A213" s="23" t="s">
        <v>339</v>
      </c>
      <c r="B213" s="23" t="s">
        <v>72</v>
      </c>
      <c r="C213" s="24">
        <v>72</v>
      </c>
      <c r="D213" s="40">
        <v>6.84</v>
      </c>
      <c r="E213" s="41">
        <f>D213*(1-'Bon de commande'!$I$8)</f>
        <v>6.84</v>
      </c>
      <c r="F213" s="40"/>
      <c r="G213" s="40">
        <f t="shared" si="27"/>
        <v>6.84</v>
      </c>
      <c r="H213" s="33"/>
      <c r="I213" s="58"/>
      <c r="J213" s="25" t="s">
        <v>49</v>
      </c>
      <c r="K213" s="71" t="s">
        <v>80</v>
      </c>
      <c r="L213" s="26">
        <f t="shared" si="28"/>
        <v>0</v>
      </c>
      <c r="N213" s="27">
        <f t="shared" si="29"/>
        <v>0</v>
      </c>
      <c r="O213" s="28"/>
      <c r="P213" s="29">
        <f t="shared" si="30"/>
        <v>0</v>
      </c>
    </row>
    <row r="214" spans="1:16" s="26" customFormat="1" ht="26">
      <c r="A214" s="23" t="s">
        <v>340</v>
      </c>
      <c r="B214" s="23" t="s">
        <v>72</v>
      </c>
      <c r="C214" s="24">
        <v>32</v>
      </c>
      <c r="D214" s="40">
        <v>9.61</v>
      </c>
      <c r="E214" s="41">
        <f>D214*(1-'Bon de commande'!$I$8)</f>
        <v>9.61</v>
      </c>
      <c r="F214" s="40"/>
      <c r="G214" s="40">
        <f t="shared" si="27"/>
        <v>9.61</v>
      </c>
      <c r="H214" s="33"/>
      <c r="I214" s="58"/>
      <c r="J214" s="25" t="s">
        <v>49</v>
      </c>
      <c r="K214" s="71" t="s">
        <v>81</v>
      </c>
      <c r="L214" s="26">
        <f t="shared" si="28"/>
        <v>0</v>
      </c>
      <c r="N214" s="27">
        <f t="shared" si="29"/>
        <v>0</v>
      </c>
      <c r="O214" s="28"/>
      <c r="P214" s="29">
        <f t="shared" si="30"/>
        <v>0</v>
      </c>
    </row>
    <row r="215" spans="1:16" s="26" customFormat="1" ht="26">
      <c r="A215" s="23" t="s">
        <v>341</v>
      </c>
      <c r="B215" s="23" t="s">
        <v>151</v>
      </c>
      <c r="C215" s="24">
        <v>72</v>
      </c>
      <c r="D215" s="40">
        <v>3.74</v>
      </c>
      <c r="E215" s="41">
        <f>D215*(1-'Bon de commande'!$I$8)</f>
        <v>3.74</v>
      </c>
      <c r="F215" s="40"/>
      <c r="G215" s="40">
        <f t="shared" si="27"/>
        <v>3.74</v>
      </c>
      <c r="H215" s="33"/>
      <c r="I215" s="58"/>
      <c r="J215" s="25" t="s">
        <v>49</v>
      </c>
      <c r="K215" s="71" t="s">
        <v>80</v>
      </c>
      <c r="L215" s="26">
        <f t="shared" si="28"/>
        <v>0</v>
      </c>
      <c r="N215" s="27">
        <f t="shared" si="29"/>
        <v>0</v>
      </c>
      <c r="O215" s="28"/>
      <c r="P215" s="29">
        <f t="shared" si="30"/>
        <v>0</v>
      </c>
    </row>
    <row r="216" spans="1:16" s="26" customFormat="1" ht="26">
      <c r="A216" s="23" t="s">
        <v>342</v>
      </c>
      <c r="B216" s="23" t="s">
        <v>151</v>
      </c>
      <c r="C216" s="24">
        <v>32</v>
      </c>
      <c r="D216" s="40">
        <v>8.14</v>
      </c>
      <c r="E216" s="41">
        <f>D216*(1-'Bon de commande'!$I$8)</f>
        <v>8.14</v>
      </c>
      <c r="F216" s="40"/>
      <c r="G216" s="40">
        <f t="shared" si="27"/>
        <v>8.14</v>
      </c>
      <c r="H216" s="33"/>
      <c r="I216" s="58"/>
      <c r="J216" s="25" t="s">
        <v>49</v>
      </c>
      <c r="K216" s="71" t="s">
        <v>81</v>
      </c>
      <c r="L216" s="26">
        <f t="shared" si="28"/>
        <v>0</v>
      </c>
      <c r="N216" s="27">
        <f t="shared" si="29"/>
        <v>0</v>
      </c>
      <c r="O216" s="28"/>
      <c r="P216" s="29">
        <f t="shared" si="30"/>
        <v>0</v>
      </c>
    </row>
    <row r="217" spans="1:16" s="26" customFormat="1" ht="26">
      <c r="A217" s="23" t="s">
        <v>343</v>
      </c>
      <c r="B217" s="23" t="s">
        <v>152</v>
      </c>
      <c r="C217" s="24">
        <v>72</v>
      </c>
      <c r="D217" s="40">
        <v>1.5</v>
      </c>
      <c r="E217" s="41">
        <f>D217*(1-'Bon de commande'!$I$8)</f>
        <v>1.5</v>
      </c>
      <c r="F217" s="40"/>
      <c r="G217" s="40">
        <f t="shared" si="27"/>
        <v>1.5</v>
      </c>
      <c r="H217" s="124"/>
      <c r="I217" s="125"/>
      <c r="J217" s="25" t="s">
        <v>425</v>
      </c>
      <c r="K217" s="71" t="s">
        <v>84</v>
      </c>
      <c r="L217" s="26">
        <f t="shared" si="28"/>
        <v>0</v>
      </c>
      <c r="N217" s="27">
        <f t="shared" si="29"/>
        <v>0</v>
      </c>
      <c r="O217" s="28">
        <f>I217*0.06</f>
        <v>0</v>
      </c>
      <c r="P217" s="29">
        <f t="shared" si="30"/>
        <v>0</v>
      </c>
    </row>
    <row r="218" spans="1:16" s="26" customFormat="1" ht="26">
      <c r="A218" s="23" t="s">
        <v>344</v>
      </c>
      <c r="B218" s="23" t="s">
        <v>152</v>
      </c>
      <c r="C218" s="24">
        <v>32</v>
      </c>
      <c r="D218" s="40">
        <v>3.15</v>
      </c>
      <c r="E218" s="41">
        <f>D218*(1-'Bon de commande'!$I$8)</f>
        <v>3.15</v>
      </c>
      <c r="F218" s="40"/>
      <c r="G218" s="40">
        <f t="shared" si="27"/>
        <v>3.15</v>
      </c>
      <c r="H218" s="124"/>
      <c r="I218" s="125"/>
      <c r="J218" s="25" t="s">
        <v>425</v>
      </c>
      <c r="K218" s="71" t="s">
        <v>81</v>
      </c>
      <c r="L218" s="26">
        <f t="shared" si="28"/>
        <v>0</v>
      </c>
      <c r="N218" s="27">
        <f t="shared" si="29"/>
        <v>0</v>
      </c>
      <c r="O218" s="28">
        <f>I218*0.06</f>
        <v>0</v>
      </c>
      <c r="P218" s="29">
        <f t="shared" si="30"/>
        <v>0</v>
      </c>
    </row>
    <row r="219" spans="1:16" s="26" customFormat="1" ht="26">
      <c r="A219" s="23" t="s">
        <v>345</v>
      </c>
      <c r="B219" s="23" t="s">
        <v>153</v>
      </c>
      <c r="C219" s="24">
        <v>72</v>
      </c>
      <c r="D219" s="40">
        <v>1.75</v>
      </c>
      <c r="E219" s="41">
        <f>D219*(1-'Bon de commande'!$I$8)</f>
        <v>1.75</v>
      </c>
      <c r="F219" s="40"/>
      <c r="G219" s="40">
        <f t="shared" si="27"/>
        <v>1.75</v>
      </c>
      <c r="H219" s="124"/>
      <c r="I219" s="125"/>
      <c r="J219" s="25" t="s">
        <v>425</v>
      </c>
      <c r="K219" s="71" t="s">
        <v>84</v>
      </c>
      <c r="L219" s="26">
        <f t="shared" si="28"/>
        <v>0</v>
      </c>
      <c r="N219" s="27">
        <f t="shared" si="29"/>
        <v>0</v>
      </c>
      <c r="O219" s="28"/>
      <c r="P219" s="29">
        <f t="shared" si="30"/>
        <v>0</v>
      </c>
    </row>
    <row r="220" spans="1:16" s="26" customFormat="1" ht="26">
      <c r="A220" s="23" t="s">
        <v>346</v>
      </c>
      <c r="B220" s="23" t="s">
        <v>153</v>
      </c>
      <c r="C220" s="24">
        <v>32</v>
      </c>
      <c r="D220" s="40">
        <v>3.15</v>
      </c>
      <c r="E220" s="41">
        <f>D220*(1-'Bon de commande'!$I$8)</f>
        <v>3.15</v>
      </c>
      <c r="F220" s="40"/>
      <c r="G220" s="40">
        <f t="shared" si="27"/>
        <v>3.15</v>
      </c>
      <c r="H220" s="124"/>
      <c r="I220" s="125"/>
      <c r="J220" s="25" t="s">
        <v>425</v>
      </c>
      <c r="K220" s="71" t="s">
        <v>81</v>
      </c>
      <c r="L220" s="26">
        <f t="shared" si="28"/>
        <v>0</v>
      </c>
      <c r="N220" s="27">
        <f t="shared" si="29"/>
        <v>0</v>
      </c>
      <c r="O220" s="28"/>
      <c r="P220" s="29">
        <f t="shared" si="30"/>
        <v>0</v>
      </c>
    </row>
    <row r="221" spans="1:16" s="26" customFormat="1" ht="26">
      <c r="A221" s="23" t="s">
        <v>347</v>
      </c>
      <c r="B221" s="23" t="s">
        <v>74</v>
      </c>
      <c r="C221" s="24">
        <v>72</v>
      </c>
      <c r="D221" s="40">
        <v>1.75</v>
      </c>
      <c r="E221" s="41">
        <f>D221*(1-'Bon de commande'!$I$8)</f>
        <v>1.75</v>
      </c>
      <c r="F221" s="40"/>
      <c r="G221" s="40">
        <f t="shared" si="27"/>
        <v>1.75</v>
      </c>
      <c r="H221" s="33"/>
      <c r="I221" s="58"/>
      <c r="J221" s="25" t="s">
        <v>49</v>
      </c>
      <c r="K221" s="71" t="s">
        <v>80</v>
      </c>
      <c r="L221" s="26">
        <f t="shared" si="28"/>
        <v>0</v>
      </c>
      <c r="N221" s="27">
        <f t="shared" si="29"/>
        <v>0</v>
      </c>
      <c r="O221" s="28">
        <f>I221*0.06</f>
        <v>0</v>
      </c>
      <c r="P221" s="29">
        <f t="shared" si="30"/>
        <v>0</v>
      </c>
    </row>
    <row r="222" spans="1:16" s="26" customFormat="1" ht="26">
      <c r="A222" s="23" t="s">
        <v>348</v>
      </c>
      <c r="B222" s="23" t="s">
        <v>74</v>
      </c>
      <c r="C222" s="24">
        <v>32</v>
      </c>
      <c r="D222" s="40">
        <v>3.15</v>
      </c>
      <c r="E222" s="41">
        <f>D222*(1-'Bon de commande'!$I$8)</f>
        <v>3.15</v>
      </c>
      <c r="F222" s="40"/>
      <c r="G222" s="40">
        <f t="shared" si="27"/>
        <v>3.15</v>
      </c>
      <c r="H222" s="33"/>
      <c r="I222" s="58"/>
      <c r="J222" s="25" t="s">
        <v>49</v>
      </c>
      <c r="K222" s="71" t="s">
        <v>81</v>
      </c>
      <c r="L222" s="26">
        <f t="shared" si="28"/>
        <v>0</v>
      </c>
      <c r="N222" s="27">
        <f t="shared" si="29"/>
        <v>0</v>
      </c>
      <c r="O222" s="28"/>
      <c r="P222" s="29">
        <f t="shared" si="30"/>
        <v>0</v>
      </c>
    </row>
    <row r="223" spans="1:16" s="26" customFormat="1" ht="26">
      <c r="A223" s="23" t="s">
        <v>349</v>
      </c>
      <c r="B223" s="23" t="s">
        <v>73</v>
      </c>
      <c r="C223" s="24">
        <v>72</v>
      </c>
      <c r="D223" s="40">
        <v>1.5</v>
      </c>
      <c r="E223" s="41">
        <f>D223*(1-'Bon de commande'!$I$8)</f>
        <v>1.5</v>
      </c>
      <c r="F223" s="40"/>
      <c r="G223" s="40">
        <f t="shared" si="27"/>
        <v>1.5</v>
      </c>
      <c r="H223" s="33"/>
      <c r="I223" s="58"/>
      <c r="J223" s="25" t="s">
        <v>49</v>
      </c>
      <c r="K223" s="71" t="s">
        <v>399</v>
      </c>
      <c r="L223" s="26">
        <f t="shared" si="28"/>
        <v>0</v>
      </c>
      <c r="N223" s="27">
        <f t="shared" si="29"/>
        <v>0</v>
      </c>
      <c r="O223" s="28"/>
      <c r="P223" s="29">
        <f t="shared" si="30"/>
        <v>0</v>
      </c>
    </row>
    <row r="224" spans="1:16" s="26" customFormat="1" ht="26">
      <c r="A224" s="23" t="s">
        <v>350</v>
      </c>
      <c r="B224" s="23" t="s">
        <v>73</v>
      </c>
      <c r="C224" s="24">
        <v>32</v>
      </c>
      <c r="D224" s="40">
        <v>3.15</v>
      </c>
      <c r="E224" s="41">
        <f>D224*(1-'Bon de commande'!$I$8)</f>
        <v>3.15</v>
      </c>
      <c r="F224" s="40"/>
      <c r="G224" s="40">
        <f t="shared" si="27"/>
        <v>3.15</v>
      </c>
      <c r="H224" s="33"/>
      <c r="I224" s="58"/>
      <c r="J224" s="25" t="s">
        <v>49</v>
      </c>
      <c r="K224" s="71" t="s">
        <v>81</v>
      </c>
      <c r="L224" s="26">
        <f t="shared" si="28"/>
        <v>0</v>
      </c>
      <c r="N224" s="27">
        <f t="shared" si="29"/>
        <v>0</v>
      </c>
      <c r="O224" s="28">
        <f>I224*0.06</f>
        <v>0</v>
      </c>
      <c r="P224" s="29">
        <f t="shared" si="30"/>
        <v>0</v>
      </c>
    </row>
    <row r="225" spans="1:16" s="26" customFormat="1" ht="26">
      <c r="A225" s="23" t="s">
        <v>351</v>
      </c>
      <c r="B225" s="23" t="s">
        <v>154</v>
      </c>
      <c r="C225" s="24">
        <v>144</v>
      </c>
      <c r="D225" s="40">
        <v>2.61</v>
      </c>
      <c r="E225" s="41">
        <f>D225*(1-'Bon de commande'!$I$8)</f>
        <v>2.61</v>
      </c>
      <c r="F225" s="40"/>
      <c r="G225" s="40">
        <f t="shared" si="27"/>
        <v>2.61</v>
      </c>
      <c r="H225" s="33"/>
      <c r="I225" s="58"/>
      <c r="J225" s="25" t="s">
        <v>49</v>
      </c>
      <c r="K225" s="71" t="s">
        <v>84</v>
      </c>
      <c r="L225" s="26">
        <f t="shared" si="28"/>
        <v>0</v>
      </c>
      <c r="N225" s="27">
        <f t="shared" si="29"/>
        <v>0</v>
      </c>
      <c r="O225" s="28"/>
      <c r="P225" s="29">
        <f t="shared" si="30"/>
        <v>0</v>
      </c>
    </row>
    <row r="226" spans="1:16" s="26" customFormat="1" ht="26">
      <c r="A226" s="23" t="s">
        <v>352</v>
      </c>
      <c r="B226" s="23" t="s">
        <v>154</v>
      </c>
      <c r="C226" s="24">
        <v>72</v>
      </c>
      <c r="D226" s="40">
        <v>3.81</v>
      </c>
      <c r="E226" s="41">
        <f>D226*(1-'Bon de commande'!$I$8)</f>
        <v>3.81</v>
      </c>
      <c r="F226" s="40"/>
      <c r="G226" s="40">
        <f t="shared" si="27"/>
        <v>3.81</v>
      </c>
      <c r="H226" s="33"/>
      <c r="I226" s="58"/>
      <c r="J226" s="25" t="s">
        <v>49</v>
      </c>
      <c r="K226" s="71" t="s">
        <v>84</v>
      </c>
      <c r="L226" s="26">
        <f t="shared" si="28"/>
        <v>0</v>
      </c>
      <c r="N226" s="27">
        <f t="shared" si="29"/>
        <v>0</v>
      </c>
      <c r="O226" s="28"/>
      <c r="P226" s="29">
        <f t="shared" si="30"/>
        <v>0</v>
      </c>
    </row>
    <row r="227" spans="1:16" s="26" customFormat="1" ht="26">
      <c r="A227" s="23" t="s">
        <v>353</v>
      </c>
      <c r="B227" s="23" t="s">
        <v>154</v>
      </c>
      <c r="C227" s="24">
        <v>32</v>
      </c>
      <c r="D227" s="40">
        <v>4.59</v>
      </c>
      <c r="E227" s="41">
        <f>D227*(1-'Bon de commande'!$I$8)</f>
        <v>4.59</v>
      </c>
      <c r="F227" s="40"/>
      <c r="G227" s="40">
        <f t="shared" si="27"/>
        <v>4.59</v>
      </c>
      <c r="H227" s="33"/>
      <c r="I227" s="58"/>
      <c r="J227" s="25" t="s">
        <v>49</v>
      </c>
      <c r="K227" s="71" t="s">
        <v>81</v>
      </c>
      <c r="L227" s="26">
        <f t="shared" si="28"/>
        <v>0</v>
      </c>
      <c r="N227" s="27">
        <f t="shared" si="29"/>
        <v>0</v>
      </c>
      <c r="O227" s="28"/>
      <c r="P227" s="29">
        <f t="shared" si="30"/>
        <v>0</v>
      </c>
    </row>
    <row r="228" spans="1:16" s="26" customFormat="1" ht="26">
      <c r="A228" s="23" t="s">
        <v>354</v>
      </c>
      <c r="B228" s="23" t="s">
        <v>155</v>
      </c>
      <c r="C228" s="24">
        <v>38</v>
      </c>
      <c r="D228" s="40">
        <v>6.55</v>
      </c>
      <c r="E228" s="41">
        <f>D228*(1-'Bon de commande'!$I$8)</f>
        <v>6.55</v>
      </c>
      <c r="F228" s="40"/>
      <c r="G228" s="40">
        <f t="shared" si="27"/>
        <v>6.55</v>
      </c>
      <c r="H228" s="33"/>
      <c r="I228" s="58"/>
      <c r="J228" s="25" t="s">
        <v>49</v>
      </c>
      <c r="K228" s="71" t="s">
        <v>81</v>
      </c>
      <c r="L228" s="26">
        <f t="shared" si="28"/>
        <v>0</v>
      </c>
      <c r="N228" s="27">
        <f t="shared" si="29"/>
        <v>0</v>
      </c>
      <c r="O228" s="28"/>
      <c r="P228" s="29">
        <f t="shared" si="30"/>
        <v>0</v>
      </c>
    </row>
    <row r="229" spans="1:16" s="26" customFormat="1" ht="26">
      <c r="A229" s="23" t="s">
        <v>355</v>
      </c>
      <c r="B229" s="23" t="s">
        <v>156</v>
      </c>
      <c r="C229" s="24">
        <v>144</v>
      </c>
      <c r="D229" s="40">
        <v>2.61</v>
      </c>
      <c r="E229" s="41">
        <f>D229*(1-'Bon de commande'!$I$8)</f>
        <v>2.61</v>
      </c>
      <c r="F229" s="40"/>
      <c r="G229" s="40">
        <f t="shared" si="27"/>
        <v>2.61</v>
      </c>
      <c r="H229" s="124"/>
      <c r="I229" s="125"/>
      <c r="J229" s="25" t="s">
        <v>425</v>
      </c>
      <c r="K229" s="71" t="s">
        <v>84</v>
      </c>
      <c r="L229" s="26">
        <f t="shared" si="28"/>
        <v>0</v>
      </c>
      <c r="N229" s="27">
        <f t="shared" si="29"/>
        <v>0</v>
      </c>
      <c r="O229" s="28">
        <f>I229*0.06</f>
        <v>0</v>
      </c>
      <c r="P229" s="29">
        <f t="shared" si="30"/>
        <v>0</v>
      </c>
    </row>
    <row r="230" spans="1:16" s="26" customFormat="1" ht="26">
      <c r="A230" s="23" t="s">
        <v>356</v>
      </c>
      <c r="B230" s="23" t="s">
        <v>156</v>
      </c>
      <c r="C230" s="24">
        <v>72</v>
      </c>
      <c r="D230" s="40">
        <v>3.81</v>
      </c>
      <c r="E230" s="41">
        <f>D230*(1-'Bon de commande'!$I$8)</f>
        <v>3.81</v>
      </c>
      <c r="F230" s="40"/>
      <c r="G230" s="40">
        <f t="shared" si="27"/>
        <v>3.81</v>
      </c>
      <c r="H230" s="33"/>
      <c r="I230" s="58"/>
      <c r="J230" s="25" t="s">
        <v>49</v>
      </c>
      <c r="K230" s="71" t="s">
        <v>84</v>
      </c>
      <c r="L230" s="26">
        <f t="shared" si="28"/>
        <v>0</v>
      </c>
      <c r="N230" s="27">
        <f t="shared" si="29"/>
        <v>0</v>
      </c>
      <c r="O230" s="28"/>
      <c r="P230" s="29">
        <f t="shared" si="30"/>
        <v>0</v>
      </c>
    </row>
    <row r="231" spans="1:16" s="26" customFormat="1" ht="26">
      <c r="A231" s="23" t="s">
        <v>357</v>
      </c>
      <c r="B231" s="23" t="s">
        <v>156</v>
      </c>
      <c r="C231" s="24">
        <v>32</v>
      </c>
      <c r="D231" s="40">
        <v>4.59</v>
      </c>
      <c r="E231" s="41">
        <f>D231*(1-'Bon de commande'!$I$8)</f>
        <v>4.59</v>
      </c>
      <c r="F231" s="40"/>
      <c r="G231" s="40">
        <f t="shared" si="27"/>
        <v>4.59</v>
      </c>
      <c r="H231" s="124"/>
      <c r="I231" s="125"/>
      <c r="J231" s="25" t="s">
        <v>425</v>
      </c>
      <c r="K231" s="71" t="s">
        <v>81</v>
      </c>
      <c r="L231" s="26">
        <f t="shared" si="28"/>
        <v>0</v>
      </c>
      <c r="N231" s="27">
        <f t="shared" si="29"/>
        <v>0</v>
      </c>
      <c r="O231" s="28">
        <f>I231*0.06</f>
        <v>0</v>
      </c>
      <c r="P231" s="29">
        <f t="shared" si="30"/>
        <v>0</v>
      </c>
    </row>
    <row r="232" spans="1:16" s="26" customFormat="1" ht="26">
      <c r="A232" s="23" t="s">
        <v>358</v>
      </c>
      <c r="B232" s="23" t="s">
        <v>157</v>
      </c>
      <c r="C232" s="24">
        <v>38</v>
      </c>
      <c r="D232" s="40">
        <v>5.75</v>
      </c>
      <c r="E232" s="41">
        <f>D232*(1-'Bon de commande'!$I$8)</f>
        <v>5.75</v>
      </c>
      <c r="F232" s="40"/>
      <c r="G232" s="40">
        <f t="shared" si="27"/>
        <v>5.75</v>
      </c>
      <c r="H232" s="33"/>
      <c r="I232" s="58"/>
      <c r="J232" s="25" t="s">
        <v>49</v>
      </c>
      <c r="K232" s="71" t="s">
        <v>81</v>
      </c>
      <c r="L232" s="26">
        <f t="shared" si="28"/>
        <v>0</v>
      </c>
      <c r="N232" s="27">
        <f t="shared" si="29"/>
        <v>0</v>
      </c>
      <c r="O232" s="28"/>
      <c r="P232" s="29">
        <f t="shared" si="30"/>
        <v>0</v>
      </c>
    </row>
    <row r="233" spans="1:16" s="26" customFormat="1" ht="26">
      <c r="A233" s="23" t="s">
        <v>359</v>
      </c>
      <c r="B233" s="23" t="s">
        <v>158</v>
      </c>
      <c r="C233" s="24">
        <v>38</v>
      </c>
      <c r="D233" s="40">
        <v>5.75</v>
      </c>
      <c r="E233" s="41">
        <f>D233*(1-'Bon de commande'!$I$8)</f>
        <v>5.75</v>
      </c>
      <c r="F233" s="40"/>
      <c r="G233" s="40">
        <f t="shared" si="27"/>
        <v>5.75</v>
      </c>
      <c r="H233" s="33"/>
      <c r="I233" s="58"/>
      <c r="J233" s="25" t="s">
        <v>49</v>
      </c>
      <c r="K233" s="71" t="s">
        <v>81</v>
      </c>
      <c r="L233" s="26">
        <f t="shared" si="28"/>
        <v>0</v>
      </c>
      <c r="N233" s="27">
        <f t="shared" si="29"/>
        <v>0</v>
      </c>
      <c r="O233" s="28">
        <f>I233*0.06</f>
        <v>0</v>
      </c>
      <c r="P233" s="29">
        <f t="shared" si="30"/>
        <v>0</v>
      </c>
    </row>
    <row r="234" spans="1:16" s="26" customFormat="1" ht="26">
      <c r="A234" s="23" t="s">
        <v>360</v>
      </c>
      <c r="B234" s="23" t="s">
        <v>159</v>
      </c>
      <c r="C234" s="24">
        <v>144</v>
      </c>
      <c r="D234" s="40">
        <v>1.25</v>
      </c>
      <c r="E234" s="41">
        <f>D234*(1-'Bon de commande'!$I$8)</f>
        <v>1.25</v>
      </c>
      <c r="F234" s="40"/>
      <c r="G234" s="40">
        <f t="shared" si="27"/>
        <v>1.25</v>
      </c>
      <c r="H234" s="33"/>
      <c r="I234" s="58"/>
      <c r="J234" s="25" t="s">
        <v>49</v>
      </c>
      <c r="K234" s="71" t="s">
        <v>84</v>
      </c>
      <c r="L234" s="26">
        <f t="shared" si="28"/>
        <v>0</v>
      </c>
      <c r="N234" s="27">
        <f t="shared" si="29"/>
        <v>0</v>
      </c>
      <c r="O234" s="28"/>
      <c r="P234" s="29">
        <f t="shared" si="30"/>
        <v>0</v>
      </c>
    </row>
    <row r="235" spans="1:16" s="26" customFormat="1" ht="26">
      <c r="A235" s="23" t="s">
        <v>361</v>
      </c>
      <c r="B235" s="23" t="s">
        <v>159</v>
      </c>
      <c r="C235" s="24">
        <v>72</v>
      </c>
      <c r="D235" s="40">
        <v>1.89</v>
      </c>
      <c r="E235" s="41">
        <f>D235*(1-'Bon de commande'!$I$8)</f>
        <v>1.89</v>
      </c>
      <c r="F235" s="40"/>
      <c r="G235" s="40">
        <f t="shared" si="27"/>
        <v>1.89</v>
      </c>
      <c r="H235" s="33"/>
      <c r="I235" s="58"/>
      <c r="J235" s="25" t="s">
        <v>49</v>
      </c>
      <c r="K235" s="71" t="s">
        <v>84</v>
      </c>
      <c r="L235" s="26">
        <f t="shared" si="28"/>
        <v>0</v>
      </c>
      <c r="N235" s="27">
        <f t="shared" si="29"/>
        <v>0</v>
      </c>
      <c r="O235" s="28"/>
      <c r="P235" s="29">
        <f t="shared" si="30"/>
        <v>0</v>
      </c>
    </row>
    <row r="236" spans="1:16" s="26" customFormat="1" ht="26">
      <c r="A236" s="23" t="s">
        <v>362</v>
      </c>
      <c r="B236" s="23" t="s">
        <v>159</v>
      </c>
      <c r="C236" s="24">
        <v>32</v>
      </c>
      <c r="D236" s="40">
        <v>3.35</v>
      </c>
      <c r="E236" s="41">
        <f>D236*(1-'Bon de commande'!$I$8)</f>
        <v>3.35</v>
      </c>
      <c r="F236" s="40"/>
      <c r="G236" s="40">
        <f t="shared" si="27"/>
        <v>3.35</v>
      </c>
      <c r="H236" s="33"/>
      <c r="I236" s="58"/>
      <c r="J236" s="25" t="s">
        <v>49</v>
      </c>
      <c r="K236" s="71" t="s">
        <v>81</v>
      </c>
      <c r="L236" s="26">
        <f t="shared" si="28"/>
        <v>0</v>
      </c>
      <c r="N236" s="27">
        <f t="shared" si="29"/>
        <v>0</v>
      </c>
      <c r="O236" s="28"/>
      <c r="P236" s="29">
        <f t="shared" si="30"/>
        <v>0</v>
      </c>
    </row>
    <row r="237" spans="1:16" s="26" customFormat="1" ht="26">
      <c r="A237" s="23" t="s">
        <v>363</v>
      </c>
      <c r="B237" s="23" t="s">
        <v>160</v>
      </c>
      <c r="C237" s="24">
        <v>144</v>
      </c>
      <c r="D237" s="40">
        <v>1.35</v>
      </c>
      <c r="E237" s="41">
        <f>D237*(1-'Bon de commande'!$I$8)</f>
        <v>1.35</v>
      </c>
      <c r="F237" s="40"/>
      <c r="G237" s="40">
        <f t="shared" si="27"/>
        <v>1.35</v>
      </c>
      <c r="H237" s="124"/>
      <c r="I237" s="125"/>
      <c r="J237" s="25" t="s">
        <v>425</v>
      </c>
      <c r="K237" s="71" t="s">
        <v>84</v>
      </c>
      <c r="L237" s="26">
        <f t="shared" si="28"/>
        <v>0</v>
      </c>
      <c r="N237" s="27">
        <f t="shared" si="29"/>
        <v>0</v>
      </c>
      <c r="O237" s="28"/>
      <c r="P237" s="29">
        <f t="shared" si="30"/>
        <v>0</v>
      </c>
    </row>
    <row r="238" spans="1:16" s="26" customFormat="1" ht="26">
      <c r="A238" s="23" t="s">
        <v>364</v>
      </c>
      <c r="B238" s="23" t="s">
        <v>160</v>
      </c>
      <c r="C238" s="24">
        <v>72</v>
      </c>
      <c r="D238" s="40">
        <v>2.2799999999999998</v>
      </c>
      <c r="E238" s="41">
        <f>D238*(1-'Bon de commande'!$I$8)</f>
        <v>2.2799999999999998</v>
      </c>
      <c r="F238" s="40"/>
      <c r="G238" s="40">
        <f t="shared" si="27"/>
        <v>2.2799999999999998</v>
      </c>
      <c r="H238" s="33"/>
      <c r="I238" s="58"/>
      <c r="J238" s="25" t="s">
        <v>49</v>
      </c>
      <c r="K238" s="71" t="s">
        <v>84</v>
      </c>
      <c r="L238" s="26">
        <f t="shared" si="28"/>
        <v>0</v>
      </c>
      <c r="N238" s="27">
        <f t="shared" si="29"/>
        <v>0</v>
      </c>
      <c r="O238" s="28"/>
      <c r="P238" s="29">
        <f t="shared" si="30"/>
        <v>0</v>
      </c>
    </row>
    <row r="239" spans="1:16" s="26" customFormat="1" ht="26">
      <c r="A239" s="23" t="s">
        <v>365</v>
      </c>
      <c r="B239" s="23" t="s">
        <v>160</v>
      </c>
      <c r="C239" s="24">
        <v>32</v>
      </c>
      <c r="D239" s="40">
        <v>3.57</v>
      </c>
      <c r="E239" s="41">
        <f>D239*(1-'Bon de commande'!$I$8)</f>
        <v>3.57</v>
      </c>
      <c r="F239" s="40"/>
      <c r="G239" s="40">
        <f t="shared" si="27"/>
        <v>3.57</v>
      </c>
      <c r="H239" s="33"/>
      <c r="I239" s="58"/>
      <c r="J239" s="25" t="s">
        <v>49</v>
      </c>
      <c r="K239" s="71" t="s">
        <v>81</v>
      </c>
      <c r="L239" s="26">
        <f t="shared" si="28"/>
        <v>0</v>
      </c>
      <c r="N239" s="27">
        <f t="shared" si="29"/>
        <v>0</v>
      </c>
      <c r="O239" s="28">
        <f>I239*0.06</f>
        <v>0</v>
      </c>
      <c r="P239" s="29">
        <f t="shared" si="30"/>
        <v>0</v>
      </c>
    </row>
    <row r="240" spans="1:16" s="26" customFormat="1" ht="26">
      <c r="A240" s="23" t="s">
        <v>366</v>
      </c>
      <c r="B240" s="23" t="s">
        <v>161</v>
      </c>
      <c r="C240" s="24">
        <v>72</v>
      </c>
      <c r="D240" s="40">
        <v>3.33</v>
      </c>
      <c r="E240" s="41">
        <f>D240*(1-'Bon de commande'!$I$8)</f>
        <v>3.33</v>
      </c>
      <c r="F240" s="40"/>
      <c r="G240" s="40">
        <f t="shared" si="27"/>
        <v>3.33</v>
      </c>
      <c r="H240" s="33"/>
      <c r="I240" s="58"/>
      <c r="J240" s="25" t="s">
        <v>49</v>
      </c>
      <c r="K240" s="71" t="s">
        <v>84</v>
      </c>
      <c r="L240" s="26">
        <f t="shared" si="28"/>
        <v>0</v>
      </c>
      <c r="N240" s="27">
        <f t="shared" si="29"/>
        <v>0</v>
      </c>
      <c r="O240" s="28">
        <f>I240*0.06</f>
        <v>0</v>
      </c>
      <c r="P240" s="29">
        <f t="shared" si="30"/>
        <v>0</v>
      </c>
    </row>
    <row r="241" spans="1:16" s="26" customFormat="1" ht="26">
      <c r="A241" s="23" t="s">
        <v>367</v>
      </c>
      <c r="B241" s="23" t="s">
        <v>161</v>
      </c>
      <c r="C241" s="24">
        <v>32</v>
      </c>
      <c r="D241" s="40">
        <v>4.3600000000000003</v>
      </c>
      <c r="E241" s="41">
        <f>D241*(1-'Bon de commande'!$I$8)</f>
        <v>4.3600000000000003</v>
      </c>
      <c r="F241" s="40"/>
      <c r="G241" s="40">
        <f t="shared" si="27"/>
        <v>4.3600000000000003</v>
      </c>
      <c r="H241" s="33"/>
      <c r="I241" s="58"/>
      <c r="J241" s="25" t="s">
        <v>49</v>
      </c>
      <c r="K241" s="71" t="s">
        <v>81</v>
      </c>
      <c r="L241" s="26">
        <f t="shared" si="28"/>
        <v>0</v>
      </c>
      <c r="N241" s="27">
        <f t="shared" si="29"/>
        <v>0</v>
      </c>
      <c r="O241" s="28"/>
      <c r="P241" s="29">
        <f t="shared" si="30"/>
        <v>0</v>
      </c>
    </row>
    <row r="242" spans="1:16" s="26" customFormat="1" ht="26">
      <c r="A242" s="23" t="s">
        <v>368</v>
      </c>
      <c r="B242" s="23" t="s">
        <v>162</v>
      </c>
      <c r="C242" s="24">
        <v>72</v>
      </c>
      <c r="D242" s="40">
        <v>4.22</v>
      </c>
      <c r="E242" s="41"/>
      <c r="F242" s="40"/>
      <c r="G242" s="40">
        <v>4.22</v>
      </c>
      <c r="H242" s="33"/>
      <c r="I242" s="58"/>
      <c r="J242" s="25" t="s">
        <v>49</v>
      </c>
      <c r="K242" s="71"/>
      <c r="L242" s="26">
        <f t="shared" si="28"/>
        <v>0</v>
      </c>
      <c r="N242" s="27">
        <f t="shared" si="29"/>
        <v>0</v>
      </c>
      <c r="O242" s="28"/>
      <c r="P242" s="29">
        <f t="shared" si="30"/>
        <v>0</v>
      </c>
    </row>
    <row r="243" spans="1:16" s="26" customFormat="1" ht="26">
      <c r="A243" s="23" t="s">
        <v>369</v>
      </c>
      <c r="B243" s="23" t="s">
        <v>162</v>
      </c>
      <c r="C243" s="24">
        <v>32</v>
      </c>
      <c r="D243" s="40">
        <v>5.5</v>
      </c>
      <c r="E243" s="41">
        <f>D243*(1-'Bon de commande'!$I$8)</f>
        <v>5.5</v>
      </c>
      <c r="F243" s="40"/>
      <c r="G243" s="40">
        <f t="shared" ref="G243:G257" si="31">F243+E243</f>
        <v>5.5</v>
      </c>
      <c r="H243" s="33"/>
      <c r="I243" s="58"/>
      <c r="J243" s="25" t="s">
        <v>49</v>
      </c>
      <c r="K243" s="71" t="s">
        <v>81</v>
      </c>
      <c r="L243" s="26">
        <f t="shared" si="28"/>
        <v>0</v>
      </c>
      <c r="N243" s="27">
        <f t="shared" si="29"/>
        <v>0</v>
      </c>
      <c r="O243" s="28">
        <f>I243*0.06</f>
        <v>0</v>
      </c>
      <c r="P243" s="29">
        <f t="shared" si="30"/>
        <v>0</v>
      </c>
    </row>
    <row r="244" spans="1:16" s="26" customFormat="1" ht="26">
      <c r="A244" s="23" t="s">
        <v>370</v>
      </c>
      <c r="B244" s="23" t="s">
        <v>75</v>
      </c>
      <c r="C244" s="24">
        <v>72</v>
      </c>
      <c r="D244" s="40">
        <v>1.75</v>
      </c>
      <c r="E244" s="41">
        <f>D244*(1-'Bon de commande'!$I$8)</f>
        <v>1.75</v>
      </c>
      <c r="F244" s="40"/>
      <c r="G244" s="40">
        <f t="shared" si="31"/>
        <v>1.75</v>
      </c>
      <c r="H244" s="124"/>
      <c r="I244" s="125"/>
      <c r="J244" s="25" t="s">
        <v>425</v>
      </c>
      <c r="K244" s="71" t="s">
        <v>82</v>
      </c>
      <c r="L244" s="26">
        <f t="shared" si="28"/>
        <v>0</v>
      </c>
      <c r="N244" s="27">
        <f t="shared" ref="N244:N257" si="32">H244</f>
        <v>0</v>
      </c>
      <c r="O244" s="28">
        <f>I244*0.06</f>
        <v>0</v>
      </c>
      <c r="P244" s="29">
        <f t="shared" si="30"/>
        <v>0</v>
      </c>
    </row>
    <row r="245" spans="1:16" s="26" customFormat="1" ht="26">
      <c r="A245" s="23" t="s">
        <v>371</v>
      </c>
      <c r="B245" s="23" t="s">
        <v>75</v>
      </c>
      <c r="C245" s="24">
        <v>32</v>
      </c>
      <c r="D245" s="40">
        <v>3.75</v>
      </c>
      <c r="E245" s="41">
        <f>D245*(1-'Bon de commande'!$I$8)</f>
        <v>3.75</v>
      </c>
      <c r="F245" s="40"/>
      <c r="G245" s="40">
        <f t="shared" si="31"/>
        <v>3.75</v>
      </c>
      <c r="H245" s="33"/>
      <c r="I245" s="58"/>
      <c r="J245" s="25" t="s">
        <v>49</v>
      </c>
      <c r="K245" s="71" t="s">
        <v>81</v>
      </c>
      <c r="L245" s="26">
        <f t="shared" si="28"/>
        <v>0</v>
      </c>
      <c r="N245" s="27">
        <f t="shared" si="32"/>
        <v>0</v>
      </c>
      <c r="O245" s="28"/>
      <c r="P245" s="29">
        <f t="shared" si="30"/>
        <v>0</v>
      </c>
    </row>
    <row r="246" spans="1:16" s="26" customFormat="1" ht="26">
      <c r="A246" s="23" t="s">
        <v>372</v>
      </c>
      <c r="B246" s="23" t="s">
        <v>163</v>
      </c>
      <c r="C246" s="24">
        <v>72</v>
      </c>
      <c r="D246" s="40">
        <v>2.84</v>
      </c>
      <c r="E246" s="41">
        <f>D246*(1-'Bon de commande'!$I$8)</f>
        <v>2.84</v>
      </c>
      <c r="F246" s="40"/>
      <c r="G246" s="40">
        <f t="shared" si="31"/>
        <v>2.84</v>
      </c>
      <c r="H246" s="33"/>
      <c r="I246" s="58"/>
      <c r="J246" s="25" t="s">
        <v>49</v>
      </c>
      <c r="K246" s="71" t="s">
        <v>82</v>
      </c>
      <c r="L246" s="26">
        <f t="shared" si="28"/>
        <v>0</v>
      </c>
      <c r="N246" s="27">
        <f t="shared" si="32"/>
        <v>0</v>
      </c>
      <c r="O246" s="28"/>
      <c r="P246" s="29">
        <f t="shared" si="30"/>
        <v>0</v>
      </c>
    </row>
    <row r="247" spans="1:16" s="26" customFormat="1" ht="26">
      <c r="A247" s="23" t="s">
        <v>373</v>
      </c>
      <c r="B247" s="23" t="s">
        <v>163</v>
      </c>
      <c r="C247" s="24">
        <v>32</v>
      </c>
      <c r="D247" s="40">
        <v>4.75</v>
      </c>
      <c r="E247" s="41">
        <f>D247*(1-'Bon de commande'!$I$8)</f>
        <v>4.75</v>
      </c>
      <c r="F247" s="40"/>
      <c r="G247" s="40">
        <f t="shared" si="31"/>
        <v>4.75</v>
      </c>
      <c r="H247" s="33"/>
      <c r="I247" s="58"/>
      <c r="J247" s="25" t="s">
        <v>49</v>
      </c>
      <c r="K247" s="71" t="s">
        <v>81</v>
      </c>
      <c r="L247" s="26">
        <f t="shared" si="28"/>
        <v>0</v>
      </c>
      <c r="N247" s="27">
        <f t="shared" si="32"/>
        <v>0</v>
      </c>
      <c r="O247" s="28">
        <f>I247*0.06</f>
        <v>0</v>
      </c>
      <c r="P247" s="29">
        <f t="shared" si="30"/>
        <v>0</v>
      </c>
    </row>
    <row r="248" spans="1:16" s="26" customFormat="1" ht="26">
      <c r="A248" s="23" t="s">
        <v>374</v>
      </c>
      <c r="B248" s="23" t="s">
        <v>76</v>
      </c>
      <c r="C248" s="24">
        <v>72</v>
      </c>
      <c r="D248" s="40">
        <v>2.08</v>
      </c>
      <c r="E248" s="41">
        <f>D248*(1-'Bon de commande'!$I$8)</f>
        <v>2.08</v>
      </c>
      <c r="F248" s="40"/>
      <c r="G248" s="40">
        <f t="shared" si="31"/>
        <v>2.08</v>
      </c>
      <c r="H248" s="33"/>
      <c r="I248" s="58"/>
      <c r="J248" s="25" t="s">
        <v>49</v>
      </c>
      <c r="K248" s="71" t="s">
        <v>82</v>
      </c>
      <c r="L248" s="26">
        <f t="shared" si="28"/>
        <v>0</v>
      </c>
      <c r="N248" s="27">
        <f t="shared" si="32"/>
        <v>0</v>
      </c>
      <c r="O248" s="28">
        <f>I248*0.06</f>
        <v>0</v>
      </c>
      <c r="P248" s="29">
        <f t="shared" si="30"/>
        <v>0</v>
      </c>
    </row>
    <row r="249" spans="1:16" s="26" customFormat="1" ht="26">
      <c r="A249" s="23" t="s">
        <v>375</v>
      </c>
      <c r="B249" s="23" t="s">
        <v>76</v>
      </c>
      <c r="C249" s="24">
        <v>32</v>
      </c>
      <c r="D249" s="40">
        <v>4.03</v>
      </c>
      <c r="E249" s="41">
        <f>D249*(1-'Bon de commande'!$I$8)</f>
        <v>4.03</v>
      </c>
      <c r="F249" s="40"/>
      <c r="G249" s="40">
        <f t="shared" si="31"/>
        <v>4.03</v>
      </c>
      <c r="H249" s="33"/>
      <c r="I249" s="58"/>
      <c r="J249" s="25" t="s">
        <v>49</v>
      </c>
      <c r="K249" s="71" t="s">
        <v>81</v>
      </c>
      <c r="L249" s="26">
        <f t="shared" si="28"/>
        <v>0</v>
      </c>
      <c r="N249" s="27">
        <f t="shared" si="32"/>
        <v>0</v>
      </c>
      <c r="O249" s="28"/>
      <c r="P249" s="29">
        <f t="shared" si="30"/>
        <v>0</v>
      </c>
    </row>
    <row r="250" spans="1:16" s="26" customFormat="1" ht="26">
      <c r="A250" s="23" t="s">
        <v>376</v>
      </c>
      <c r="B250" s="23" t="s">
        <v>77</v>
      </c>
      <c r="C250" s="24">
        <v>72</v>
      </c>
      <c r="D250" s="40">
        <v>1.66</v>
      </c>
      <c r="E250" s="41">
        <f>D250*(1-'Bon de commande'!$I$8)</f>
        <v>1.66</v>
      </c>
      <c r="F250" s="40"/>
      <c r="G250" s="40">
        <f t="shared" si="31"/>
        <v>1.66</v>
      </c>
      <c r="H250" s="124"/>
      <c r="I250" s="125"/>
      <c r="J250" s="25" t="s">
        <v>425</v>
      </c>
      <c r="K250" s="71" t="s">
        <v>82</v>
      </c>
      <c r="L250" s="26">
        <f t="shared" si="28"/>
        <v>0</v>
      </c>
      <c r="N250" s="27">
        <f t="shared" si="32"/>
        <v>0</v>
      </c>
      <c r="O250" s="28"/>
      <c r="P250" s="29">
        <f t="shared" si="30"/>
        <v>0</v>
      </c>
    </row>
    <row r="251" spans="1:16" s="26" customFormat="1" ht="26">
      <c r="A251" s="23" t="s">
        <v>377</v>
      </c>
      <c r="B251" s="23" t="s">
        <v>77</v>
      </c>
      <c r="C251" s="24">
        <v>32</v>
      </c>
      <c r="D251" s="40">
        <v>3.2</v>
      </c>
      <c r="E251" s="41">
        <f>D251*(1-'Bon de commande'!$I$8)</f>
        <v>3.2</v>
      </c>
      <c r="F251" s="40"/>
      <c r="G251" s="40">
        <f t="shared" si="31"/>
        <v>3.2</v>
      </c>
      <c r="H251" s="33"/>
      <c r="I251" s="58"/>
      <c r="J251" s="25" t="s">
        <v>49</v>
      </c>
      <c r="K251" s="71" t="s">
        <v>81</v>
      </c>
      <c r="L251" s="26">
        <f t="shared" si="28"/>
        <v>0</v>
      </c>
      <c r="N251" s="27">
        <f t="shared" si="32"/>
        <v>0</v>
      </c>
      <c r="O251" s="28">
        <f>I251*0.06</f>
        <v>0</v>
      </c>
      <c r="P251" s="29">
        <f t="shared" si="30"/>
        <v>0</v>
      </c>
    </row>
    <row r="252" spans="1:16" s="26" customFormat="1" ht="26">
      <c r="A252" s="23" t="s">
        <v>379</v>
      </c>
      <c r="B252" s="23" t="s">
        <v>164</v>
      </c>
      <c r="C252" s="24">
        <v>72</v>
      </c>
      <c r="D252" s="40">
        <v>3.64</v>
      </c>
      <c r="E252" s="41">
        <f>D252*(1-'Bon de commande'!$I$8)</f>
        <v>3.64</v>
      </c>
      <c r="F252" s="40"/>
      <c r="G252" s="40">
        <f t="shared" si="31"/>
        <v>3.64</v>
      </c>
      <c r="H252" s="33"/>
      <c r="I252" s="58"/>
      <c r="J252" s="25" t="s">
        <v>49</v>
      </c>
      <c r="K252" s="71" t="s">
        <v>400</v>
      </c>
      <c r="L252" s="26">
        <f t="shared" si="28"/>
        <v>0</v>
      </c>
      <c r="N252" s="27">
        <f t="shared" si="32"/>
        <v>0</v>
      </c>
      <c r="O252" s="28">
        <f>I252*0.06</f>
        <v>0</v>
      </c>
      <c r="P252" s="29">
        <f t="shared" si="30"/>
        <v>0</v>
      </c>
    </row>
    <row r="253" spans="1:16" s="26" customFormat="1" ht="26">
      <c r="A253" s="23" t="s">
        <v>378</v>
      </c>
      <c r="B253" s="23" t="s">
        <v>164</v>
      </c>
      <c r="C253" s="24">
        <v>32</v>
      </c>
      <c r="D253" s="40">
        <v>6.4</v>
      </c>
      <c r="E253" s="41">
        <f>D253*(1-'Bon de commande'!$I$8)</f>
        <v>6.4</v>
      </c>
      <c r="F253" s="40"/>
      <c r="G253" s="40">
        <f t="shared" si="31"/>
        <v>6.4</v>
      </c>
      <c r="H253" s="33"/>
      <c r="I253" s="58"/>
      <c r="J253" s="25" t="s">
        <v>49</v>
      </c>
      <c r="K253" s="71" t="s">
        <v>81</v>
      </c>
      <c r="L253" s="26">
        <f t="shared" si="28"/>
        <v>0</v>
      </c>
      <c r="N253" s="27">
        <f t="shared" si="32"/>
        <v>0</v>
      </c>
      <c r="O253" s="28"/>
      <c r="P253" s="29">
        <f t="shared" si="30"/>
        <v>0</v>
      </c>
    </row>
    <row r="254" spans="1:16" s="26" customFormat="1" ht="26">
      <c r="A254" s="23" t="s">
        <v>380</v>
      </c>
      <c r="B254" s="23" t="s">
        <v>165</v>
      </c>
      <c r="C254" s="24">
        <v>72</v>
      </c>
      <c r="D254" s="40">
        <v>3.64</v>
      </c>
      <c r="E254" s="41">
        <f>D254*(1-'Bon de commande'!$I$8)</f>
        <v>3.64</v>
      </c>
      <c r="F254" s="40"/>
      <c r="G254" s="40">
        <f t="shared" si="31"/>
        <v>3.64</v>
      </c>
      <c r="H254" s="124"/>
      <c r="I254" s="125"/>
      <c r="J254" s="25" t="s">
        <v>425</v>
      </c>
      <c r="K254" s="71" t="s">
        <v>400</v>
      </c>
      <c r="L254" s="26">
        <f t="shared" si="28"/>
        <v>0</v>
      </c>
      <c r="N254" s="27">
        <f t="shared" si="32"/>
        <v>0</v>
      </c>
      <c r="O254" s="28"/>
      <c r="P254" s="29">
        <f t="shared" ref="P254:P257" si="33">(N254*D254)+O254</f>
        <v>0</v>
      </c>
    </row>
    <row r="255" spans="1:16" s="26" customFormat="1" ht="26">
      <c r="A255" s="23" t="s">
        <v>416</v>
      </c>
      <c r="B255" s="23" t="s">
        <v>165</v>
      </c>
      <c r="C255" s="24">
        <v>32</v>
      </c>
      <c r="D255" s="40">
        <v>6.4</v>
      </c>
      <c r="E255" s="41">
        <f>D255*(1-'Bon de commande'!$I$8)</f>
        <v>6.4</v>
      </c>
      <c r="F255" s="40"/>
      <c r="G255" s="40">
        <f t="shared" si="31"/>
        <v>6.4</v>
      </c>
      <c r="H255" s="33"/>
      <c r="I255" s="58"/>
      <c r="J255" s="25" t="s">
        <v>49</v>
      </c>
      <c r="K255" s="71" t="s">
        <v>81</v>
      </c>
      <c r="L255" s="26">
        <f t="shared" si="28"/>
        <v>0</v>
      </c>
      <c r="N255" s="27">
        <f t="shared" si="32"/>
        <v>0</v>
      </c>
      <c r="O255" s="28">
        <f>I255*0.06</f>
        <v>0</v>
      </c>
      <c r="P255" s="29">
        <f t="shared" si="33"/>
        <v>0</v>
      </c>
    </row>
    <row r="256" spans="1:16" s="26" customFormat="1" ht="26">
      <c r="A256" s="23" t="s">
        <v>381</v>
      </c>
      <c r="B256" s="23" t="s">
        <v>78</v>
      </c>
      <c r="C256" s="24">
        <v>72</v>
      </c>
      <c r="D256" s="40">
        <v>3.64</v>
      </c>
      <c r="E256" s="41">
        <f>D256*(1-'Bon de commande'!$I$8)</f>
        <v>3.64</v>
      </c>
      <c r="F256" s="40"/>
      <c r="G256" s="40">
        <f t="shared" si="31"/>
        <v>3.64</v>
      </c>
      <c r="H256" s="33"/>
      <c r="I256" s="58"/>
      <c r="J256" s="25" t="s">
        <v>49</v>
      </c>
      <c r="K256" s="71" t="s">
        <v>400</v>
      </c>
      <c r="L256" s="26">
        <f t="shared" si="28"/>
        <v>0</v>
      </c>
      <c r="N256" s="27">
        <f t="shared" si="32"/>
        <v>0</v>
      </c>
      <c r="O256" s="28">
        <f>I256*0.06</f>
        <v>0</v>
      </c>
      <c r="P256" s="29">
        <f t="shared" si="33"/>
        <v>0</v>
      </c>
    </row>
    <row r="257" spans="1:16" s="26" customFormat="1" ht="26">
      <c r="A257" s="23" t="s">
        <v>382</v>
      </c>
      <c r="B257" s="23" t="s">
        <v>78</v>
      </c>
      <c r="C257" s="24">
        <v>32</v>
      </c>
      <c r="D257" s="40">
        <v>6.4</v>
      </c>
      <c r="E257" s="41">
        <f>D257*(1-'Bon de commande'!$I$8)</f>
        <v>6.4</v>
      </c>
      <c r="F257" s="40"/>
      <c r="G257" s="40">
        <f t="shared" si="31"/>
        <v>6.4</v>
      </c>
      <c r="H257" s="33"/>
      <c r="I257" s="58"/>
      <c r="J257" s="25" t="s">
        <v>49</v>
      </c>
      <c r="K257" s="71" t="s">
        <v>81</v>
      </c>
      <c r="L257" s="26">
        <f t="shared" si="28"/>
        <v>0</v>
      </c>
      <c r="N257" s="27">
        <f t="shared" si="32"/>
        <v>0</v>
      </c>
      <c r="O257" s="28"/>
      <c r="P257" s="29">
        <f t="shared" si="33"/>
        <v>0</v>
      </c>
    </row>
    <row r="258" spans="1:16" s="26" customFormat="1" ht="26" hidden="1">
      <c r="C258" s="45"/>
      <c r="D258" s="46"/>
      <c r="E258" s="47"/>
      <c r="F258" s="46"/>
      <c r="G258" s="46"/>
      <c r="H258" s="60"/>
      <c r="I258" s="61"/>
      <c r="J258" s="35"/>
      <c r="L258" s="26">
        <f>SUM(L16:L257)</f>
        <v>0</v>
      </c>
    </row>
    <row r="259" spans="1:16" s="26" customFormat="1" ht="26" hidden="1">
      <c r="A259" s="36" t="s">
        <v>5</v>
      </c>
      <c r="B259" s="36"/>
      <c r="C259" s="48"/>
      <c r="D259" s="49"/>
      <c r="E259" s="50"/>
      <c r="F259" s="49"/>
      <c r="G259" s="49"/>
      <c r="H259" s="62"/>
      <c r="I259" s="63"/>
      <c r="J259" s="36"/>
      <c r="K259" s="36"/>
      <c r="L259" s="37"/>
      <c r="N259" s="27"/>
      <c r="O259" s="27"/>
      <c r="P259" s="29"/>
    </row>
    <row r="260" spans="1:16" s="26" customFormat="1" ht="26" hidden="1">
      <c r="A260" s="36" t="s">
        <v>39</v>
      </c>
      <c r="B260" s="38"/>
      <c r="C260" s="38"/>
      <c r="D260" s="42"/>
      <c r="E260" s="43"/>
      <c r="F260" s="42"/>
      <c r="G260" s="42"/>
      <c r="H260" s="64"/>
      <c r="I260" s="64"/>
      <c r="J260" s="38"/>
      <c r="K260" s="39"/>
      <c r="L260" s="37"/>
      <c r="N260" s="27"/>
      <c r="O260" s="27"/>
      <c r="P260" s="29"/>
    </row>
    <row r="261" spans="1:16" s="26" customFormat="1" ht="26" hidden="1">
      <c r="A261" s="30" t="s">
        <v>37</v>
      </c>
      <c r="B261" s="30"/>
      <c r="C261" s="31"/>
      <c r="D261" s="42"/>
      <c r="E261" s="43"/>
      <c r="F261" s="42"/>
      <c r="G261" s="42"/>
      <c r="H261" s="34"/>
      <c r="I261" s="59"/>
      <c r="J261" s="32"/>
      <c r="K261" s="32"/>
      <c r="N261" s="27"/>
      <c r="O261" s="27"/>
      <c r="P261" s="29"/>
    </row>
    <row r="262" spans="1:16" s="26" customFormat="1" ht="26" hidden="1">
      <c r="A262" s="30" t="s">
        <v>38</v>
      </c>
      <c r="B262" s="30"/>
      <c r="C262" s="31"/>
      <c r="D262" s="42"/>
      <c r="E262" s="43"/>
      <c r="F262" s="42"/>
      <c r="G262" s="42"/>
      <c r="H262" s="34"/>
      <c r="I262" s="59"/>
      <c r="J262" s="32"/>
      <c r="K262" s="32"/>
      <c r="N262" s="27"/>
      <c r="O262" s="27"/>
      <c r="P262" s="29"/>
    </row>
    <row r="263" spans="1:16" s="26" customFormat="1" ht="26" hidden="1">
      <c r="C263" s="45"/>
      <c r="D263" s="46"/>
      <c r="E263" s="47"/>
      <c r="F263" s="46"/>
      <c r="G263" s="46"/>
      <c r="H263" s="65"/>
      <c r="I263" s="61"/>
    </row>
    <row r="264" spans="1:16" hidden="1">
      <c r="K264" s="13"/>
    </row>
  </sheetData>
  <sheetProtection algorithmName="SHA-512" hashValue="PxejyNIE11QMJgXKFNlmBMmUpldtnRQOjtqHwU5Uv/k6ffNWwGrTs/dyMPHxuOk8IWY9TNYEaFH0AD7ifDJ5bQ==" saltValue="lRAp+CwudVxtjpCP5Tl/GA==" spinCount="100000" sheet="1" objects="1" scenarios="1"/>
  <autoFilter ref="A15:P262" xr:uid="{0A3E6623-CDF5-4F66-8FD4-249513EBCE6D}">
    <filterColumn colId="9">
      <customFilters>
        <customFilter operator="notEqual" val=" "/>
      </customFilters>
    </filterColumn>
    <sortState ref="A16:P256">
      <sortCondition ref="B15:B262"/>
    </sortState>
  </autoFilter>
  <sortState ref="A136:K257">
    <sortCondition ref="B136:B257"/>
  </sortState>
  <mergeCells count="28">
    <mergeCell ref="A14:J14"/>
    <mergeCell ref="B12:B13"/>
    <mergeCell ref="B10:B11"/>
    <mergeCell ref="A12:A13"/>
    <mergeCell ref="I12:I13"/>
    <mergeCell ref="J12:J13"/>
    <mergeCell ref="K12:K13"/>
    <mergeCell ref="B8:B9"/>
    <mergeCell ref="C12:D13"/>
    <mergeCell ref="C10:D11"/>
    <mergeCell ref="C8:D9"/>
    <mergeCell ref="E12:G13"/>
    <mergeCell ref="E10:G11"/>
    <mergeCell ref="E8:G9"/>
    <mergeCell ref="H12:H13"/>
    <mergeCell ref="A7:K7"/>
    <mergeCell ref="A8:A9"/>
    <mergeCell ref="A10:A11"/>
    <mergeCell ref="H8:H10"/>
    <mergeCell ref="I8:I10"/>
    <mergeCell ref="H6:K6"/>
    <mergeCell ref="B1:B6"/>
    <mergeCell ref="C1:G6"/>
    <mergeCell ref="H2:K2"/>
    <mergeCell ref="H3:K3"/>
    <mergeCell ref="H4:K4"/>
    <mergeCell ref="H5:K5"/>
    <mergeCell ref="H1:K1"/>
  </mergeCells>
  <phoneticPr fontId="10" type="noConversion"/>
  <dataValidations count="2">
    <dataValidation type="whole" allowBlank="1" showInputMessage="1" showErrorMessage="1" sqref="H261:H262" xr:uid="{0027FDCB-1400-FB4A-8BD1-627359747F42}">
      <formula1>1</formula1>
      <formula2>10000000</formula2>
    </dataValidation>
    <dataValidation type="whole" allowBlank="1" showInputMessage="1" showErrorMessage="1" sqref="E114:F115 E51:F51 H16:I257" xr:uid="{52D1EF1B-A25C-B94E-A3D8-D532A10213B9}">
      <formula1>1</formula1>
      <formula2>1000000</formula2>
    </dataValidation>
  </dataValidations>
  <pageMargins left="0.25" right="0.25" top="0.75" bottom="0.75" header="0.3" footer="0.3"/>
  <pageSetup scale="4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00B2-22D7-4372-BB8D-53B98EB06F25}">
  <dimension ref="A1:B10"/>
  <sheetViews>
    <sheetView zoomScaleNormal="100" workbookViewId="0">
      <pane ySplit="2" topLeftCell="A3" activePane="bottomLeft" state="frozen"/>
      <selection activeCell="C11" sqref="C11:E11"/>
      <selection pane="bottomLeft" activeCell="A19" sqref="A19"/>
    </sheetView>
  </sheetViews>
  <sheetFormatPr baseColWidth="10" defaultRowHeight="12.5"/>
  <cols>
    <col min="1" max="1" width="51" style="1" customWidth="1"/>
    <col min="2" max="2" width="109" style="1" customWidth="1"/>
    <col min="3" max="256" width="11.453125" style="1"/>
    <col min="257" max="257" width="51" style="1" customWidth="1"/>
    <col min="258" max="258" width="109" style="1" customWidth="1"/>
    <col min="259" max="512" width="11.453125" style="1"/>
    <col min="513" max="513" width="51" style="1" customWidth="1"/>
    <col min="514" max="514" width="109" style="1" customWidth="1"/>
    <col min="515" max="768" width="11.453125" style="1"/>
    <col min="769" max="769" width="51" style="1" customWidth="1"/>
    <col min="770" max="770" width="109" style="1" customWidth="1"/>
    <col min="771" max="1024" width="11.453125" style="1"/>
    <col min="1025" max="1025" width="51" style="1" customWidth="1"/>
    <col min="1026" max="1026" width="109" style="1" customWidth="1"/>
    <col min="1027" max="1280" width="11.453125" style="1"/>
    <col min="1281" max="1281" width="51" style="1" customWidth="1"/>
    <col min="1282" max="1282" width="109" style="1" customWidth="1"/>
    <col min="1283" max="1536" width="11.453125" style="1"/>
    <col min="1537" max="1537" width="51" style="1" customWidth="1"/>
    <col min="1538" max="1538" width="109" style="1" customWidth="1"/>
    <col min="1539" max="1792" width="11.453125" style="1"/>
    <col min="1793" max="1793" width="51" style="1" customWidth="1"/>
    <col min="1794" max="1794" width="109" style="1" customWidth="1"/>
    <col min="1795" max="2048" width="11.453125" style="1"/>
    <col min="2049" max="2049" width="51" style="1" customWidth="1"/>
    <col min="2050" max="2050" width="109" style="1" customWidth="1"/>
    <col min="2051" max="2304" width="11.453125" style="1"/>
    <col min="2305" max="2305" width="51" style="1" customWidth="1"/>
    <col min="2306" max="2306" width="109" style="1" customWidth="1"/>
    <col min="2307" max="2560" width="11.453125" style="1"/>
    <col min="2561" max="2561" width="51" style="1" customWidth="1"/>
    <col min="2562" max="2562" width="109" style="1" customWidth="1"/>
    <col min="2563" max="2816" width="11.453125" style="1"/>
    <col min="2817" max="2817" width="51" style="1" customWidth="1"/>
    <col min="2818" max="2818" width="109" style="1" customWidth="1"/>
    <col min="2819" max="3072" width="11.453125" style="1"/>
    <col min="3073" max="3073" width="51" style="1" customWidth="1"/>
    <col min="3074" max="3074" width="109" style="1" customWidth="1"/>
    <col min="3075" max="3328" width="11.453125" style="1"/>
    <col min="3329" max="3329" width="51" style="1" customWidth="1"/>
    <col min="3330" max="3330" width="109" style="1" customWidth="1"/>
    <col min="3331" max="3584" width="11.453125" style="1"/>
    <col min="3585" max="3585" width="51" style="1" customWidth="1"/>
    <col min="3586" max="3586" width="109" style="1" customWidth="1"/>
    <col min="3587" max="3840" width="11.453125" style="1"/>
    <col min="3841" max="3841" width="51" style="1" customWidth="1"/>
    <col min="3842" max="3842" width="109" style="1" customWidth="1"/>
    <col min="3843" max="4096" width="11.453125" style="1"/>
    <col min="4097" max="4097" width="51" style="1" customWidth="1"/>
    <col min="4098" max="4098" width="109" style="1" customWidth="1"/>
    <col min="4099" max="4352" width="11.453125" style="1"/>
    <col min="4353" max="4353" width="51" style="1" customWidth="1"/>
    <col min="4354" max="4354" width="109" style="1" customWidth="1"/>
    <col min="4355" max="4608" width="11.453125" style="1"/>
    <col min="4609" max="4609" width="51" style="1" customWidth="1"/>
    <col min="4610" max="4610" width="109" style="1" customWidth="1"/>
    <col min="4611" max="4864" width="11.453125" style="1"/>
    <col min="4865" max="4865" width="51" style="1" customWidth="1"/>
    <col min="4866" max="4866" width="109" style="1" customWidth="1"/>
    <col min="4867" max="5120" width="11.453125" style="1"/>
    <col min="5121" max="5121" width="51" style="1" customWidth="1"/>
    <col min="5122" max="5122" width="109" style="1" customWidth="1"/>
    <col min="5123" max="5376" width="11.453125" style="1"/>
    <col min="5377" max="5377" width="51" style="1" customWidth="1"/>
    <col min="5378" max="5378" width="109" style="1" customWidth="1"/>
    <col min="5379" max="5632" width="11.453125" style="1"/>
    <col min="5633" max="5633" width="51" style="1" customWidth="1"/>
    <col min="5634" max="5634" width="109" style="1" customWidth="1"/>
    <col min="5635" max="5888" width="11.453125" style="1"/>
    <col min="5889" max="5889" width="51" style="1" customWidth="1"/>
    <col min="5890" max="5890" width="109" style="1" customWidth="1"/>
    <col min="5891" max="6144" width="11.453125" style="1"/>
    <col min="6145" max="6145" width="51" style="1" customWidth="1"/>
    <col min="6146" max="6146" width="109" style="1" customWidth="1"/>
    <col min="6147" max="6400" width="11.453125" style="1"/>
    <col min="6401" max="6401" width="51" style="1" customWidth="1"/>
    <col min="6402" max="6402" width="109" style="1" customWidth="1"/>
    <col min="6403" max="6656" width="11.453125" style="1"/>
    <col min="6657" max="6657" width="51" style="1" customWidth="1"/>
    <col min="6658" max="6658" width="109" style="1" customWidth="1"/>
    <col min="6659" max="6912" width="11.453125" style="1"/>
    <col min="6913" max="6913" width="51" style="1" customWidth="1"/>
    <col min="6914" max="6914" width="109" style="1" customWidth="1"/>
    <col min="6915" max="7168" width="11.453125" style="1"/>
    <col min="7169" max="7169" width="51" style="1" customWidth="1"/>
    <col min="7170" max="7170" width="109" style="1" customWidth="1"/>
    <col min="7171" max="7424" width="11.453125" style="1"/>
    <col min="7425" max="7425" width="51" style="1" customWidth="1"/>
    <col min="7426" max="7426" width="109" style="1" customWidth="1"/>
    <col min="7427" max="7680" width="11.453125" style="1"/>
    <col min="7681" max="7681" width="51" style="1" customWidth="1"/>
    <col min="7682" max="7682" width="109" style="1" customWidth="1"/>
    <col min="7683" max="7936" width="11.453125" style="1"/>
    <col min="7937" max="7937" width="51" style="1" customWidth="1"/>
    <col min="7938" max="7938" width="109" style="1" customWidth="1"/>
    <col min="7939" max="8192" width="11.453125" style="1"/>
    <col min="8193" max="8193" width="51" style="1" customWidth="1"/>
    <col min="8194" max="8194" width="109" style="1" customWidth="1"/>
    <col min="8195" max="8448" width="11.453125" style="1"/>
    <col min="8449" max="8449" width="51" style="1" customWidth="1"/>
    <col min="8450" max="8450" width="109" style="1" customWidth="1"/>
    <col min="8451" max="8704" width="11.453125" style="1"/>
    <col min="8705" max="8705" width="51" style="1" customWidth="1"/>
    <col min="8706" max="8706" width="109" style="1" customWidth="1"/>
    <col min="8707" max="8960" width="11.453125" style="1"/>
    <col min="8961" max="8961" width="51" style="1" customWidth="1"/>
    <col min="8962" max="8962" width="109" style="1" customWidth="1"/>
    <col min="8963" max="9216" width="11.453125" style="1"/>
    <col min="9217" max="9217" width="51" style="1" customWidth="1"/>
    <col min="9218" max="9218" width="109" style="1" customWidth="1"/>
    <col min="9219" max="9472" width="11.453125" style="1"/>
    <col min="9473" max="9473" width="51" style="1" customWidth="1"/>
    <col min="9474" max="9474" width="109" style="1" customWidth="1"/>
    <col min="9475" max="9728" width="11.453125" style="1"/>
    <col min="9729" max="9729" width="51" style="1" customWidth="1"/>
    <col min="9730" max="9730" width="109" style="1" customWidth="1"/>
    <col min="9731" max="9984" width="11.453125" style="1"/>
    <col min="9985" max="9985" width="51" style="1" customWidth="1"/>
    <col min="9986" max="9986" width="109" style="1" customWidth="1"/>
    <col min="9987" max="10240" width="11.453125" style="1"/>
    <col min="10241" max="10241" width="51" style="1" customWidth="1"/>
    <col min="10242" max="10242" width="109" style="1" customWidth="1"/>
    <col min="10243" max="10496" width="11.453125" style="1"/>
    <col min="10497" max="10497" width="51" style="1" customWidth="1"/>
    <col min="10498" max="10498" width="109" style="1" customWidth="1"/>
    <col min="10499" max="10752" width="11.453125" style="1"/>
    <col min="10753" max="10753" width="51" style="1" customWidth="1"/>
    <col min="10754" max="10754" width="109" style="1" customWidth="1"/>
    <col min="10755" max="11008" width="11.453125" style="1"/>
    <col min="11009" max="11009" width="51" style="1" customWidth="1"/>
    <col min="11010" max="11010" width="109" style="1" customWidth="1"/>
    <col min="11011" max="11264" width="11.453125" style="1"/>
    <col min="11265" max="11265" width="51" style="1" customWidth="1"/>
    <col min="11266" max="11266" width="109" style="1" customWidth="1"/>
    <col min="11267" max="11520" width="11.453125" style="1"/>
    <col min="11521" max="11521" width="51" style="1" customWidth="1"/>
    <col min="11522" max="11522" width="109" style="1" customWidth="1"/>
    <col min="11523" max="11776" width="11.453125" style="1"/>
    <col min="11777" max="11777" width="51" style="1" customWidth="1"/>
    <col min="11778" max="11778" width="109" style="1" customWidth="1"/>
    <col min="11779" max="12032" width="11.453125" style="1"/>
    <col min="12033" max="12033" width="51" style="1" customWidth="1"/>
    <col min="12034" max="12034" width="109" style="1" customWidth="1"/>
    <col min="12035" max="12288" width="11.453125" style="1"/>
    <col min="12289" max="12289" width="51" style="1" customWidth="1"/>
    <col min="12290" max="12290" width="109" style="1" customWidth="1"/>
    <col min="12291" max="12544" width="11.453125" style="1"/>
    <col min="12545" max="12545" width="51" style="1" customWidth="1"/>
    <col min="12546" max="12546" width="109" style="1" customWidth="1"/>
    <col min="12547" max="12800" width="11.453125" style="1"/>
    <col min="12801" max="12801" width="51" style="1" customWidth="1"/>
    <col min="12802" max="12802" width="109" style="1" customWidth="1"/>
    <col min="12803" max="13056" width="11.453125" style="1"/>
    <col min="13057" max="13057" width="51" style="1" customWidth="1"/>
    <col min="13058" max="13058" width="109" style="1" customWidth="1"/>
    <col min="13059" max="13312" width="11.453125" style="1"/>
    <col min="13313" max="13313" width="51" style="1" customWidth="1"/>
    <col min="13314" max="13314" width="109" style="1" customWidth="1"/>
    <col min="13315" max="13568" width="11.453125" style="1"/>
    <col min="13569" max="13569" width="51" style="1" customWidth="1"/>
    <col min="13570" max="13570" width="109" style="1" customWidth="1"/>
    <col min="13571" max="13824" width="11.453125" style="1"/>
    <col min="13825" max="13825" width="51" style="1" customWidth="1"/>
    <col min="13826" max="13826" width="109" style="1" customWidth="1"/>
    <col min="13827" max="14080" width="11.453125" style="1"/>
    <col min="14081" max="14081" width="51" style="1" customWidth="1"/>
    <col min="14082" max="14082" width="109" style="1" customWidth="1"/>
    <col min="14083" max="14336" width="11.453125" style="1"/>
    <col min="14337" max="14337" width="51" style="1" customWidth="1"/>
    <col min="14338" max="14338" width="109" style="1" customWidth="1"/>
    <col min="14339" max="14592" width="11.453125" style="1"/>
    <col min="14593" max="14593" width="51" style="1" customWidth="1"/>
    <col min="14594" max="14594" width="109" style="1" customWidth="1"/>
    <col min="14595" max="14848" width="11.453125" style="1"/>
    <col min="14849" max="14849" width="51" style="1" customWidth="1"/>
    <col min="14850" max="14850" width="109" style="1" customWidth="1"/>
    <col min="14851" max="15104" width="11.453125" style="1"/>
    <col min="15105" max="15105" width="51" style="1" customWidth="1"/>
    <col min="15106" max="15106" width="109" style="1" customWidth="1"/>
    <col min="15107" max="15360" width="11.453125" style="1"/>
    <col min="15361" max="15361" width="51" style="1" customWidth="1"/>
    <col min="15362" max="15362" width="109" style="1" customWidth="1"/>
    <col min="15363" max="15616" width="11.453125" style="1"/>
    <col min="15617" max="15617" width="51" style="1" customWidth="1"/>
    <col min="15618" max="15618" width="109" style="1" customWidth="1"/>
    <col min="15619" max="15872" width="11.453125" style="1"/>
    <col min="15873" max="15873" width="51" style="1" customWidth="1"/>
    <col min="15874" max="15874" width="109" style="1" customWidth="1"/>
    <col min="15875" max="16128" width="11.453125" style="1"/>
    <col min="16129" max="16129" width="51" style="1" customWidth="1"/>
    <col min="16130" max="16130" width="109" style="1" customWidth="1"/>
    <col min="16131" max="16384" width="11.453125" style="1"/>
  </cols>
  <sheetData>
    <row r="1" spans="1:2" ht="129" customHeight="1" thickBot="1">
      <c r="A1" s="121"/>
      <c r="B1" s="121"/>
    </row>
    <row r="2" spans="1:2" ht="47.15" customHeight="1" thickTop="1" thickBot="1">
      <c r="A2" s="122" t="s">
        <v>17</v>
      </c>
      <c r="B2" s="123"/>
    </row>
    <row r="3" spans="1:2" ht="55.4" customHeight="1" thickTop="1">
      <c r="A3" s="2" t="s">
        <v>7</v>
      </c>
      <c r="B3" s="3" t="s">
        <v>405</v>
      </c>
    </row>
    <row r="4" spans="1:2" ht="55.4" customHeight="1">
      <c r="A4" s="4" t="s">
        <v>8</v>
      </c>
      <c r="B4" s="6" t="s">
        <v>9</v>
      </c>
    </row>
    <row r="5" spans="1:2" ht="64.400000000000006" customHeight="1">
      <c r="A5" s="4" t="s">
        <v>10</v>
      </c>
      <c r="B5" s="5" t="s">
        <v>11</v>
      </c>
    </row>
    <row r="6" spans="1:2" ht="55.4" customHeight="1">
      <c r="A6" s="4" t="s">
        <v>12</v>
      </c>
      <c r="B6" s="5" t="s">
        <v>406</v>
      </c>
    </row>
    <row r="7" spans="1:2" ht="55.4" customHeight="1">
      <c r="A7" s="4" t="s">
        <v>13</v>
      </c>
      <c r="B7" s="7" t="s">
        <v>14</v>
      </c>
    </row>
    <row r="8" spans="1:2" ht="55.4" customHeight="1">
      <c r="A8" s="4" t="s">
        <v>15</v>
      </c>
      <c r="B8" s="5" t="s">
        <v>47</v>
      </c>
    </row>
    <row r="9" spans="1:2" ht="55.4" customHeight="1" thickBot="1">
      <c r="A9" s="8" t="s">
        <v>16</v>
      </c>
      <c r="B9" s="9"/>
    </row>
    <row r="10" spans="1:2" ht="13" thickTop="1"/>
  </sheetData>
  <sheetProtection algorithmName="SHA-512" hashValue="G6cfV3PhCZQ/37xc2dOQTmc2m0JEpBSWpkUVv46yIKr0Qc8A2+wOq9+xzAsif9h6gpifJplayeAaLWhP8DL9Yw==" saltValue="P0IbB6KVx3FBbUug4Kt6Ug==" spinCount="100000" sheet="1"/>
  <mergeCells count="2">
    <mergeCell ref="A1:B1"/>
    <mergeCell ref="A2:B2"/>
  </mergeCells>
  <pageMargins left="0.7" right="0.7" top="0.75" bottom="0.75" header="0.3" footer="0.3"/>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Bon de commande</vt:lpstr>
      <vt:lpstr>Termes et conditions </vt:lpstr>
      <vt:lpstr>'Bon de commande'!Zone_d_impression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Marilie Loiselle</dc:creator>
  <cp:lastModifiedBy>Virginie Chénier</cp:lastModifiedBy>
  <cp:lastPrinted>2025-07-31T18:18:39Z</cp:lastPrinted>
  <dcterms:created xsi:type="dcterms:W3CDTF">2025-05-06T18:39:09Z</dcterms:created>
  <dcterms:modified xsi:type="dcterms:W3CDTF">2025-10-27T18:46:18Z</dcterms:modified>
</cp:coreProperties>
</file>